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EB2E" lockStructure="1"/>
  <bookViews>
    <workbookView xWindow="-120" yWindow="-120" windowWidth="29040" windowHeight="16440" firstSheet="4" activeTab="11"/>
  </bookViews>
  <sheets>
    <sheet name="Naslovna" sheetId="4" r:id="rId1"/>
    <sheet name="Opći uvjeti" sheetId="19" r:id="rId2"/>
    <sheet name="Sveukupna rekapitulacija" sheetId="18" r:id="rId3"/>
    <sheet name="Rekapitulacija građ.-obrtnički" sheetId="5" r:id="rId4"/>
    <sheet name="Obračun građ.-obrtnički" sheetId="6" r:id="rId5"/>
    <sheet name="0.NASLOVNA" sheetId="20" r:id="rId6"/>
    <sheet name="1. PLIN" sheetId="21" r:id="rId7"/>
    <sheet name="2. GRIJANJE  " sheetId="22" r:id="rId8"/>
    <sheet name="3.DIZALICA TOPLINE" sheetId="23" r:id="rId9"/>
    <sheet name="4.VENTILACIJA" sheetId="24" r:id="rId10"/>
    <sheet name="REKAPITULACIJA" sheetId="25" r:id="rId11"/>
    <sheet name="Elektroinstalacije" sheetId="26" r:id="rId12"/>
  </sheets>
  <externalReferences>
    <externalReference r:id="rId13"/>
  </externalReferences>
  <definedNames>
    <definedName name="_GoBack" localSheetId="4">'Obračun građ.-obrtnički'!#REF!</definedName>
    <definedName name="_xlnm.Print_Titles" localSheetId="6">'1. PLIN'!$1:$4</definedName>
    <definedName name="_xlnm.Print_Titles" localSheetId="11">Elektroinstalacije!$A:$F,Elektroinstalacije!$56:$56</definedName>
    <definedName name="_xlnm.Print_Titles" localSheetId="4">'Obračun građ.-obrtnički'!$1:$4</definedName>
    <definedName name="_xlnm.Print_Area" localSheetId="5">'0.NASLOVNA'!$A$1:$L$52</definedName>
    <definedName name="_xlnm.Print_Area" localSheetId="11">Elektroinstalacije!$A$1:$G$777</definedName>
    <definedName name="_xlnm.Print_Area" localSheetId="0">Naslovna!$A$1:$D$58</definedName>
    <definedName name="_xlnm.Print_Area" localSheetId="1">'Opći uvjeti'!$A$1:$A$38</definedName>
    <definedName name="_xlnm.Print_Area" localSheetId="3">'Rekapitulacija građ.-obrtnički'!$A$1:$E$59</definedName>
    <definedName name="_xlnm.Print_Area" localSheetId="2">'Sveukupna rekapitulacija'!$A$1:$E$57</definedName>
    <definedName name="SUM" localSheetId="11">'[1]Obračun građ.-obrtnički'!#REF!</definedName>
    <definedName name="SUM">'Obračun građ.-obrtnički'!#REF!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9" i="23" l="1"/>
  <c r="F467" i="26"/>
  <c r="F111" i="23"/>
  <c r="F19" i="22"/>
  <c r="F18" i="22"/>
  <c r="F71" i="21"/>
  <c r="F1319" i="6"/>
  <c r="F1260" i="6"/>
  <c r="F1237" i="6"/>
  <c r="F1204" i="6"/>
  <c r="F1085" i="6"/>
  <c r="F821" i="6"/>
  <c r="F1059" i="6"/>
  <c r="F1057" i="6"/>
  <c r="F1055" i="6"/>
  <c r="F1022" i="6"/>
  <c r="F898" i="6"/>
  <c r="F932" i="6"/>
  <c r="F742" i="26"/>
  <c r="F744" i="26" s="1"/>
  <c r="F761" i="26" s="1"/>
  <c r="F723" i="26"/>
  <c r="F721" i="26"/>
  <c r="F720" i="26"/>
  <c r="F719" i="26"/>
  <c r="F718" i="26"/>
  <c r="F715" i="26"/>
  <c r="F713" i="26"/>
  <c r="F711" i="26"/>
  <c r="F709" i="26"/>
  <c r="F706" i="26"/>
  <c r="F705" i="26"/>
  <c r="F703" i="26"/>
  <c r="F702" i="26"/>
  <c r="F701" i="26"/>
  <c r="F700" i="26"/>
  <c r="F697" i="26"/>
  <c r="F696" i="26"/>
  <c r="F694" i="26"/>
  <c r="F693" i="26"/>
  <c r="F692" i="26"/>
  <c r="F689" i="26"/>
  <c r="F687" i="26"/>
  <c r="F686" i="26"/>
  <c r="F682" i="26"/>
  <c r="F681" i="26"/>
  <c r="F679" i="26"/>
  <c r="F678" i="26"/>
  <c r="F668" i="26"/>
  <c r="F666" i="26"/>
  <c r="F664" i="26"/>
  <c r="F663" i="26"/>
  <c r="F659" i="26"/>
  <c r="F650" i="26"/>
  <c r="F638" i="26"/>
  <c r="F636" i="26"/>
  <c r="F626" i="26"/>
  <c r="F616" i="26"/>
  <c r="F613" i="26"/>
  <c r="F606" i="26"/>
  <c r="F596" i="26"/>
  <c r="F586" i="26"/>
  <c r="F583" i="26"/>
  <c r="F573" i="26"/>
  <c r="F563" i="26"/>
  <c r="F561" i="26"/>
  <c r="F543" i="26"/>
  <c r="F535" i="26"/>
  <c r="F529" i="26"/>
  <c r="F526" i="26"/>
  <c r="F524" i="26"/>
  <c r="F523" i="26"/>
  <c r="F522" i="26"/>
  <c r="F520" i="26"/>
  <c r="F509" i="26"/>
  <c r="F507" i="26"/>
  <c r="F506" i="26"/>
  <c r="F504" i="26"/>
  <c r="F498" i="26"/>
  <c r="F458" i="26"/>
  <c r="F454" i="26"/>
  <c r="F453" i="26"/>
  <c r="F452" i="26"/>
  <c r="F445" i="26"/>
  <c r="F443" i="26"/>
  <c r="F440" i="26"/>
  <c r="F437" i="26"/>
  <c r="F434" i="26"/>
  <c r="F431" i="26"/>
  <c r="F430" i="26"/>
  <c r="F429" i="26"/>
  <c r="F426" i="26"/>
  <c r="F425" i="26"/>
  <c r="F409" i="26"/>
  <c r="F406" i="26"/>
  <c r="F402" i="26"/>
  <c r="F398" i="26"/>
  <c r="F390" i="26"/>
  <c r="F388" i="26"/>
  <c r="F378" i="26"/>
  <c r="F375" i="26"/>
  <c r="F372" i="26"/>
  <c r="F368" i="26"/>
  <c r="F367" i="26"/>
  <c r="F366" i="26"/>
  <c r="F362" i="26"/>
  <c r="F358" i="26"/>
  <c r="F356" i="26"/>
  <c r="F354" i="26"/>
  <c r="F352" i="26"/>
  <c r="F351" i="26"/>
  <c r="F350" i="26"/>
  <c r="F348" i="26"/>
  <c r="F343" i="26"/>
  <c r="F341" i="26"/>
  <c r="F337" i="26"/>
  <c r="F335" i="26"/>
  <c r="F332" i="26"/>
  <c r="F329" i="26"/>
  <c r="F326" i="26"/>
  <c r="F322" i="26"/>
  <c r="F321" i="26"/>
  <c r="F319" i="26"/>
  <c r="F316" i="26"/>
  <c r="F314" i="26"/>
  <c r="F306" i="26"/>
  <c r="F305" i="26"/>
  <c r="F304" i="26"/>
  <c r="F303" i="26"/>
  <c r="F302" i="26"/>
  <c r="F300" i="26"/>
  <c r="F295" i="26"/>
  <c r="F294" i="26"/>
  <c r="F290" i="26"/>
  <c r="F289" i="26"/>
  <c r="F288" i="26"/>
  <c r="F287" i="26"/>
  <c r="F283" i="26"/>
  <c r="F282" i="26"/>
  <c r="F281" i="26"/>
  <c r="F280" i="26"/>
  <c r="F279" i="26"/>
  <c r="F278" i="26"/>
  <c r="F277" i="26"/>
  <c r="F276" i="26"/>
  <c r="F275" i="26"/>
  <c r="F274" i="26"/>
  <c r="F273" i="26"/>
  <c r="F272" i="26"/>
  <c r="F271" i="26"/>
  <c r="F270" i="26"/>
  <c r="F265" i="26"/>
  <c r="F262" i="26"/>
  <c r="F259" i="26"/>
  <c r="F256" i="26"/>
  <c r="F255" i="26"/>
  <c r="F252" i="26"/>
  <c r="F249" i="26"/>
  <c r="F246" i="26"/>
  <c r="F243" i="26"/>
  <c r="F240" i="26"/>
  <c r="F237" i="26"/>
  <c r="F234" i="26"/>
  <c r="F232" i="26"/>
  <c r="F231" i="26"/>
  <c r="F225" i="26"/>
  <c r="F197" i="26"/>
  <c r="F171" i="26"/>
  <c r="F128" i="26"/>
  <c r="F120" i="26"/>
  <c r="F112" i="26"/>
  <c r="F111" i="26"/>
  <c r="F106" i="26"/>
  <c r="F104" i="26"/>
  <c r="F103" i="26"/>
  <c r="F380" i="26" s="1"/>
  <c r="F100" i="26"/>
  <c r="F99" i="26"/>
  <c r="F95" i="26"/>
  <c r="F92" i="26"/>
  <c r="F91" i="26"/>
  <c r="F538" i="26" l="1"/>
  <c r="F755" i="26" s="1"/>
  <c r="F671" i="26"/>
  <c r="F757" i="26" s="1"/>
  <c r="F725" i="26"/>
  <c r="F759" i="26" s="1"/>
  <c r="F751" i="26"/>
  <c r="F753" i="26"/>
  <c r="F763" i="26" l="1"/>
  <c r="F30" i="24"/>
  <c r="F28" i="24"/>
  <c r="F26" i="24"/>
  <c r="F24" i="24"/>
  <c r="F23" i="24"/>
  <c r="F22" i="24"/>
  <c r="F21" i="24"/>
  <c r="F20" i="24"/>
  <c r="F17" i="24"/>
  <c r="F16" i="24"/>
  <c r="F13" i="24"/>
  <c r="F11" i="24"/>
  <c r="F9" i="24"/>
  <c r="F4" i="24"/>
  <c r="D4" i="24"/>
  <c r="B4" i="24"/>
  <c r="F117" i="23"/>
  <c r="F115" i="23"/>
  <c r="F109" i="23"/>
  <c r="F107" i="23"/>
  <c r="F106" i="23"/>
  <c r="F104" i="23"/>
  <c r="F102" i="23"/>
  <c r="F99" i="23"/>
  <c r="F97" i="23"/>
  <c r="F93" i="23"/>
  <c r="F92" i="23"/>
  <c r="F89" i="23"/>
  <c r="F86" i="23"/>
  <c r="F84" i="23"/>
  <c r="F80" i="23"/>
  <c r="F79" i="23"/>
  <c r="F75" i="23"/>
  <c r="F74" i="23"/>
  <c r="F73" i="23"/>
  <c r="F72" i="23"/>
  <c r="F69" i="23"/>
  <c r="F65" i="23"/>
  <c r="F62" i="23"/>
  <c r="F34" i="23"/>
  <c r="F4" i="23"/>
  <c r="D4" i="23"/>
  <c r="B4" i="23"/>
  <c r="F39" i="22"/>
  <c r="F37" i="22"/>
  <c r="F34" i="22"/>
  <c r="F32" i="22"/>
  <c r="F29" i="22"/>
  <c r="F27" i="22"/>
  <c r="F25" i="22"/>
  <c r="F23" i="22"/>
  <c r="F21" i="22"/>
  <c r="F15" i="22"/>
  <c r="F12" i="22"/>
  <c r="F11" i="22"/>
  <c r="F9" i="22"/>
  <c r="F4" i="22"/>
  <c r="D4" i="22"/>
  <c r="B4" i="22"/>
  <c r="F96" i="21"/>
  <c r="F94" i="21"/>
  <c r="F91" i="21"/>
  <c r="F89" i="21"/>
  <c r="F86" i="21"/>
  <c r="F84" i="21"/>
  <c r="F81" i="21"/>
  <c r="F80" i="21"/>
  <c r="F77" i="21"/>
  <c r="F76" i="21"/>
  <c r="F69" i="21"/>
  <c r="F67" i="21"/>
  <c r="F65" i="21"/>
  <c r="F64" i="21"/>
  <c r="F55" i="21"/>
  <c r="F52" i="21"/>
  <c r="F49" i="21"/>
  <c r="F46" i="21"/>
  <c r="F44" i="21"/>
  <c r="F42" i="21"/>
  <c r="F34" i="21"/>
  <c r="F32" i="21"/>
  <c r="F31" i="21"/>
  <c r="F30" i="21"/>
  <c r="F29" i="21"/>
  <c r="F28" i="21"/>
  <c r="F27" i="21"/>
  <c r="F26" i="21"/>
  <c r="F25" i="21"/>
  <c r="F24" i="21"/>
  <c r="F20" i="21"/>
  <c r="F18" i="21"/>
  <c r="F15" i="21"/>
  <c r="F13" i="21"/>
  <c r="F36" i="21" s="1"/>
  <c r="F100" i="21" s="1"/>
  <c r="F10" i="25" s="1"/>
  <c r="F11" i="21"/>
  <c r="F9" i="21"/>
  <c r="F7" i="21"/>
  <c r="F3" i="21"/>
  <c r="D3" i="21"/>
  <c r="B3" i="21"/>
  <c r="F42" i="22" l="1"/>
  <c r="F12" i="25" s="1"/>
  <c r="F33" i="24"/>
  <c r="F16" i="25" s="1"/>
  <c r="F121" i="23"/>
  <c r="F14" i="25" s="1"/>
  <c r="E29" i="18"/>
  <c r="F764" i="26"/>
  <c r="F765" i="26" s="1"/>
  <c r="F98" i="21"/>
  <c r="F58" i="21"/>
  <c r="F537" i="6"/>
  <c r="F19" i="25" l="1"/>
  <c r="F21" i="25" s="1"/>
  <c r="F23" i="25" s="1"/>
  <c r="F1317" i="6"/>
  <c r="E27" i="18" l="1"/>
  <c r="F719" i="6"/>
  <c r="F718" i="6"/>
  <c r="F717" i="6"/>
  <c r="F716" i="6"/>
  <c r="F715" i="6"/>
  <c r="F725" i="6"/>
  <c r="F713" i="6"/>
  <c r="F817" i="6" l="1"/>
  <c r="F816" i="6"/>
  <c r="F729" i="6"/>
  <c r="F577" i="6"/>
  <c r="F714" i="6"/>
  <c r="F724" i="6"/>
  <c r="F699" i="6"/>
  <c r="F703" i="6"/>
  <c r="F690" i="6"/>
  <c r="F698" i="6"/>
  <c r="F689" i="6"/>
  <c r="F688" i="6"/>
  <c r="F684" i="6"/>
  <c r="F694" i="6"/>
  <c r="F683" i="6"/>
  <c r="F679" i="6"/>
  <c r="F675" i="6"/>
  <c r="F671" i="6"/>
  <c r="F1294" i="6"/>
  <c r="F749" i="6"/>
  <c r="F351" i="6"/>
  <c r="F705" i="6" l="1"/>
  <c r="F811" i="6"/>
  <c r="F130" i="6"/>
  <c r="F1258" i="6" l="1"/>
  <c r="F1226" i="6"/>
  <c r="F1083" i="6"/>
  <c r="F1082" i="6"/>
  <c r="F1081" i="6"/>
  <c r="F1000" i="6"/>
  <c r="F999" i="6"/>
  <c r="F991" i="6"/>
  <c r="F912" i="6"/>
  <c r="F911" i="6"/>
  <c r="F910" i="6"/>
  <c r="F815" i="6"/>
  <c r="F335" i="6"/>
  <c r="F618" i="6"/>
  <c r="F620" i="6" s="1"/>
  <c r="F599" i="6" l="1"/>
  <c r="F598" i="6"/>
  <c r="F557" i="6"/>
  <c r="F480" i="6"/>
  <c r="F202" i="6"/>
  <c r="F201" i="6"/>
  <c r="F197" i="6"/>
  <c r="F196" i="6"/>
  <c r="F1076" i="6"/>
  <c r="F1075" i="6"/>
  <c r="F1070" i="6"/>
  <c r="F1069" i="6"/>
  <c r="F1068" i="6"/>
  <c r="F174" i="6"/>
  <c r="F1316" i="6"/>
  <c r="F1315" i="6"/>
  <c r="F1314" i="6"/>
  <c r="F1310" i="6"/>
  <c r="F1306" i="6"/>
  <c r="F1302" i="6"/>
  <c r="F1298" i="6"/>
  <c r="F1290" i="6"/>
  <c r="F1286" i="6"/>
  <c r="F1282" i="6"/>
  <c r="F1278" i="6"/>
  <c r="F1274" i="6"/>
  <c r="F1270" i="6"/>
  <c r="F1266" i="6"/>
  <c r="F1254" i="6"/>
  <c r="F1250" i="6"/>
  <c r="F1249" i="6"/>
  <c r="F1245" i="6"/>
  <c r="F1244" i="6"/>
  <c r="F1243" i="6"/>
  <c r="F1214" i="6"/>
  <c r="F1213" i="6"/>
  <c r="F1212" i="6"/>
  <c r="F1235" i="6"/>
  <c r="F1230" i="6"/>
  <c r="F1222" i="6"/>
  <c r="F1218" i="6"/>
  <c r="F1202" i="6"/>
  <c r="F1201" i="6"/>
  <c r="F1200" i="6"/>
  <c r="F1199" i="6"/>
  <c r="F1195" i="6"/>
  <c r="F1194" i="6"/>
  <c r="F1182" i="6"/>
  <c r="F1186" i="6"/>
  <c r="F1178" i="6"/>
  <c r="F1174" i="6"/>
  <c r="F1170" i="6"/>
  <c r="F1166" i="6"/>
  <c r="F1162" i="6"/>
  <c r="F1161" i="6"/>
  <c r="F1157" i="6"/>
  <c r="F1156" i="6"/>
  <c r="F1144" i="6"/>
  <c r="F1188" i="6" l="1"/>
  <c r="F1140" i="6"/>
  <c r="F1136" i="6"/>
  <c r="F1132" i="6"/>
  <c r="F1131" i="6"/>
  <c r="F1119" i="6"/>
  <c r="F1146" i="6" l="1"/>
  <c r="F1206" i="6"/>
  <c r="F1123" i="6"/>
  <c r="F1115" i="6"/>
  <c r="F1111" i="6"/>
  <c r="F1107" i="6"/>
  <c r="F1103" i="6"/>
  <c r="F1099" i="6"/>
  <c r="F1098" i="6"/>
  <c r="F1094" i="6"/>
  <c r="F1093" i="6"/>
  <c r="F1002" i="6"/>
  <c r="F986" i="6"/>
  <c r="F993" i="6" s="1"/>
  <c r="F977" i="6"/>
  <c r="F979" i="6" s="1"/>
  <c r="F968" i="6"/>
  <c r="F964" i="6"/>
  <c r="F956" i="6"/>
  <c r="F952" i="6"/>
  <c r="F943" i="6"/>
  <c r="F939" i="6"/>
  <c r="F924" i="6"/>
  <c r="F923" i="6"/>
  <c r="F922" i="6"/>
  <c r="F1051" i="6"/>
  <c r="F1047" i="6"/>
  <c r="F1043" i="6"/>
  <c r="F1039" i="6"/>
  <c r="F1032" i="6"/>
  <c r="F1028" i="6"/>
  <c r="F1020" i="6"/>
  <c r="F1016" i="6"/>
  <c r="F1012" i="6"/>
  <c r="F1008" i="6"/>
  <c r="F930" i="6"/>
  <c r="F918" i="6"/>
  <c r="F929" i="6"/>
  <c r="F917" i="6"/>
  <c r="F916" i="6"/>
  <c r="F906" i="6"/>
  <c r="F905" i="6"/>
  <c r="F904" i="6"/>
  <c r="F892" i="6"/>
  <c r="F896" i="6"/>
  <c r="F864" i="6"/>
  <c r="F863" i="6"/>
  <c r="F888" i="6"/>
  <c r="F884" i="6"/>
  <c r="F880" i="6"/>
  <c r="F876" i="6"/>
  <c r="F872" i="6"/>
  <c r="F868" i="6"/>
  <c r="F858" i="6"/>
  <c r="F854" i="6"/>
  <c r="F846" i="6"/>
  <c r="F842" i="6"/>
  <c r="F838" i="6"/>
  <c r="F834" i="6"/>
  <c r="F829" i="6"/>
  <c r="F958" i="6" l="1"/>
  <c r="F1125" i="6"/>
  <c r="F1148" i="6" s="1"/>
  <c r="F1321" i="6" s="1"/>
  <c r="E30" i="5" s="1"/>
  <c r="F945" i="6"/>
  <c r="F970" i="6"/>
  <c r="F848" i="6"/>
  <c r="F806" i="6"/>
  <c r="F801" i="6"/>
  <c r="F792" i="6"/>
  <c r="F788" i="6"/>
  <c r="F663" i="6"/>
  <c r="F780" i="6"/>
  <c r="F776" i="6"/>
  <c r="F772" i="6"/>
  <c r="F767" i="6"/>
  <c r="F759" i="6"/>
  <c r="F758" i="6"/>
  <c r="F754" i="6"/>
  <c r="F753" i="6"/>
  <c r="F748" i="6"/>
  <c r="F747" i="6"/>
  <c r="F746" i="6"/>
  <c r="F742" i="6"/>
  <c r="F741" i="6"/>
  <c r="F737" i="6"/>
  <c r="F712" i="6"/>
  <c r="F731" i="6" s="1"/>
  <c r="F553" i="6"/>
  <c r="F659" i="6"/>
  <c r="F655" i="6"/>
  <c r="F651" i="6"/>
  <c r="F646" i="6"/>
  <c r="F642" i="6"/>
  <c r="F638" i="6"/>
  <c r="F633" i="6"/>
  <c r="F628" i="6"/>
  <c r="F627" i="6"/>
  <c r="F609" i="6"/>
  <c r="F605" i="6"/>
  <c r="F604" i="6"/>
  <c r="F593" i="6"/>
  <c r="F586" i="6"/>
  <c r="F588" i="6"/>
  <c r="F587" i="6"/>
  <c r="F569" i="6"/>
  <c r="F573" i="6"/>
  <c r="F565" i="6"/>
  <c r="F549" i="6"/>
  <c r="F545" i="6"/>
  <c r="F533" i="6"/>
  <c r="F539" i="6" s="1"/>
  <c r="F521" i="6"/>
  <c r="F517" i="6"/>
  <c r="F509" i="6"/>
  <c r="F505" i="6"/>
  <c r="F497" i="6"/>
  <c r="F488" i="6"/>
  <c r="F559" i="6" l="1"/>
  <c r="E28" i="5"/>
  <c r="F761" i="6"/>
  <c r="F819" i="6"/>
  <c r="F665" i="6"/>
  <c r="F611" i="6"/>
  <c r="F523" i="6"/>
  <c r="F794" i="6"/>
  <c r="F782" i="6"/>
  <c r="F579" i="6"/>
  <c r="F484" i="6"/>
  <c r="F511" i="6" s="1"/>
  <c r="F96" i="6"/>
  <c r="F472" i="6"/>
  <c r="F468" i="6"/>
  <c r="F467" i="6"/>
  <c r="F462" i="6"/>
  <c r="F458" i="6"/>
  <c r="F457" i="6"/>
  <c r="F453" i="6"/>
  <c r="F449" i="6"/>
  <c r="F445" i="6"/>
  <c r="F441" i="6"/>
  <c r="F437" i="6"/>
  <c r="F433" i="6"/>
  <c r="F429" i="6"/>
  <c r="F425" i="6"/>
  <c r="F421" i="6"/>
  <c r="F420" i="6"/>
  <c r="F419" i="6"/>
  <c r="F415" i="6"/>
  <c r="F411" i="6"/>
  <c r="F407" i="6"/>
  <c r="F403" i="6"/>
  <c r="F399" i="6"/>
  <c r="F395" i="6"/>
  <c r="F391" i="6"/>
  <c r="F390" i="6"/>
  <c r="F386" i="6"/>
  <c r="F382" i="6"/>
  <c r="F378" i="6"/>
  <c r="F377" i="6"/>
  <c r="F372" i="6"/>
  <c r="F353" i="6"/>
  <c r="F352" i="6"/>
  <c r="F350" i="6"/>
  <c r="F270" i="6"/>
  <c r="F269" i="6"/>
  <c r="F364" i="6"/>
  <c r="F359" i="6"/>
  <c r="F358" i="6"/>
  <c r="F345" i="6"/>
  <c r="F344" i="6"/>
  <c r="F339" i="6"/>
  <c r="F331" i="6"/>
  <c r="F326" i="6"/>
  <c r="F321" i="6"/>
  <c r="F316" i="6"/>
  <c r="F312" i="6"/>
  <c r="F308" i="6"/>
  <c r="F304" i="6"/>
  <c r="F296" i="6"/>
  <c r="F292" i="6"/>
  <c r="F264" i="6"/>
  <c r="F263" i="6"/>
  <c r="F262" i="6"/>
  <c r="F278" i="6"/>
  <c r="F274" i="6"/>
  <c r="F257" i="6"/>
  <c r="F253" i="6"/>
  <c r="F252" i="6"/>
  <c r="F248" i="6"/>
  <c r="F247" i="6"/>
  <c r="F243" i="6"/>
  <c r="F242" i="6"/>
  <c r="F238" i="6"/>
  <c r="F237" i="6"/>
  <c r="F233" i="6"/>
  <c r="F232" i="6"/>
  <c r="F228" i="6"/>
  <c r="F227" i="6"/>
  <c r="F217" i="6"/>
  <c r="F216" i="6"/>
  <c r="F223" i="6"/>
  <c r="F222" i="6"/>
  <c r="F221" i="6"/>
  <c r="F212" i="6"/>
  <c r="F211" i="6"/>
  <c r="F207" i="6"/>
  <c r="F206" i="6"/>
  <c r="F192" i="6"/>
  <c r="F191" i="6"/>
  <c r="F187" i="6"/>
  <c r="F186" i="6"/>
  <c r="F178" i="6"/>
  <c r="F170" i="6"/>
  <c r="F156" i="6"/>
  <c r="F152" i="6"/>
  <c r="F162" i="6"/>
  <c r="F161" i="6"/>
  <c r="F166" i="6"/>
  <c r="F126" i="6"/>
  <c r="F92" i="6"/>
  <c r="F122" i="6"/>
  <c r="F68" i="6"/>
  <c r="F114" i="6"/>
  <c r="F113" i="6"/>
  <c r="F112" i="6"/>
  <c r="F40" i="6"/>
  <c r="F36" i="6"/>
  <c r="F32" i="6"/>
  <c r="F28" i="6"/>
  <c r="F20" i="6"/>
  <c r="F16" i="6"/>
  <c r="F118" i="6"/>
  <c r="F12" i="6"/>
  <c r="E26" i="5" l="1"/>
  <c r="F474" i="6"/>
  <c r="F280" i="6"/>
  <c r="F52" i="6"/>
  <c r="F24" i="6"/>
  <c r="F300" i="6"/>
  <c r="F288" i="6"/>
  <c r="F287" i="6"/>
  <c r="F142" i="6"/>
  <c r="F107" i="6"/>
  <c r="F106" i="6"/>
  <c r="F76" i="6"/>
  <c r="F105" i="6"/>
  <c r="F100" i="6"/>
  <c r="F88" i="6"/>
  <c r="F84" i="6"/>
  <c r="F80" i="6"/>
  <c r="F72" i="6"/>
  <c r="F64" i="6"/>
  <c r="F60" i="6"/>
  <c r="F56" i="6"/>
  <c r="F48" i="6"/>
  <c r="F44" i="6"/>
  <c r="F138" i="6"/>
  <c r="F147" i="6"/>
  <c r="F148" i="6"/>
  <c r="F180" i="6" l="1"/>
  <c r="F132" i="6"/>
  <c r="F366" i="6"/>
  <c r="F525" i="6" l="1"/>
  <c r="E24" i="5" s="1"/>
  <c r="E33" i="5" s="1"/>
  <c r="E25" i="18" s="1"/>
  <c r="E33" i="18" s="1"/>
  <c r="E35" i="18" s="1"/>
  <c r="E37" i="18" s="1"/>
</calcChain>
</file>

<file path=xl/sharedStrings.xml><?xml version="1.0" encoding="utf-8"?>
<sst xmlns="http://schemas.openxmlformats.org/spreadsheetml/2006/main" count="3128" uniqueCount="1718">
  <si>
    <t>1.4.</t>
  </si>
  <si>
    <t>1.3.</t>
  </si>
  <si>
    <t>m²</t>
  </si>
  <si>
    <t>Br.st.</t>
  </si>
  <si>
    <t>Jed. mjere</t>
  </si>
  <si>
    <t>Količina</t>
  </si>
  <si>
    <t xml:space="preserve">Jedinična cijena </t>
  </si>
  <si>
    <t>Ukupno</t>
  </si>
  <si>
    <t>kom</t>
  </si>
  <si>
    <t xml:space="preserve">SADRŽAJ STAVKE </t>
  </si>
  <si>
    <t>3.1.</t>
  </si>
  <si>
    <t>3.2.</t>
  </si>
  <si>
    <t>1.1.</t>
  </si>
  <si>
    <t>m'</t>
  </si>
  <si>
    <t>1.2.</t>
  </si>
  <si>
    <t>2.1.</t>
  </si>
  <si>
    <t>2.2.</t>
  </si>
  <si>
    <t>A</t>
  </si>
  <si>
    <t>SVEUKUPNO</t>
  </si>
  <si>
    <t>2.3.</t>
  </si>
  <si>
    <t>2.4.</t>
  </si>
  <si>
    <t>m³</t>
  </si>
  <si>
    <t>TROŠKOVNIK</t>
  </si>
  <si>
    <t>Obračun po komadu</t>
  </si>
  <si>
    <t>3.3.</t>
  </si>
  <si>
    <t>PDV 25%</t>
  </si>
  <si>
    <t>IZRADILA:</t>
  </si>
  <si>
    <t>građevina</t>
  </si>
  <si>
    <t>lokacija</t>
  </si>
  <si>
    <t>investitor</t>
  </si>
  <si>
    <t>Ljiljana Saraga dipl.ing.arh.</t>
  </si>
  <si>
    <t>GRAĐEVINSKI RADOVI</t>
  </si>
  <si>
    <t>OBRTNIČKI RADOVI</t>
  </si>
  <si>
    <t>LIMARSKI RADOVI</t>
  </si>
  <si>
    <t>B</t>
  </si>
  <si>
    <t>1.</t>
  </si>
  <si>
    <t>2.</t>
  </si>
  <si>
    <t>3.</t>
  </si>
  <si>
    <t>A.</t>
  </si>
  <si>
    <t>B.</t>
  </si>
  <si>
    <t>Ivan Turkalj dipl.ing.građ.</t>
  </si>
  <si>
    <t>Suradnici:</t>
  </si>
  <si>
    <t>ZEMLJANI RADOVI</t>
  </si>
  <si>
    <t>4.</t>
  </si>
  <si>
    <t>ZIDARSKI RADOVI</t>
  </si>
  <si>
    <t>4.1.</t>
  </si>
  <si>
    <t>4.2.</t>
  </si>
  <si>
    <t>4.3.</t>
  </si>
  <si>
    <t>4.4.</t>
  </si>
  <si>
    <t>5.</t>
  </si>
  <si>
    <t>IZOLATERSKI RADOVI</t>
  </si>
  <si>
    <t>5.1.</t>
  </si>
  <si>
    <t>6.</t>
  </si>
  <si>
    <t>7.</t>
  </si>
  <si>
    <t>6.1.</t>
  </si>
  <si>
    <t>6.2.</t>
  </si>
  <si>
    <t>6.3.</t>
  </si>
  <si>
    <t>5.2.</t>
  </si>
  <si>
    <t>- pod</t>
  </si>
  <si>
    <t>- sokl visine 10 cm</t>
  </si>
  <si>
    <t>SOBOSLIKARSKI I LIČILAČKI RADOVI</t>
  </si>
  <si>
    <t>PRELAZNI PROFILI</t>
  </si>
  <si>
    <t>5.3.</t>
  </si>
  <si>
    <t>5.4.</t>
  </si>
  <si>
    <t>5.5.</t>
  </si>
  <si>
    <t>C</t>
  </si>
  <si>
    <t>OKOLIŠ</t>
  </si>
  <si>
    <t xml:space="preserve">Obračun po m² </t>
  </si>
  <si>
    <t>Obračun po m³ iskopanog materijala</t>
  </si>
  <si>
    <t>ISKOP ZEMLJANOG MATERIJALA ZA POSTELJICU</t>
  </si>
  <si>
    <t>Obračun po m³ iskopanog materijala u sraslom stanju</t>
  </si>
  <si>
    <t>DONJI NOSIVI SLOJ</t>
  </si>
  <si>
    <t>VODOVOD I KANALIZACIJA</t>
  </si>
  <si>
    <t>- strojni iskop 80%</t>
  </si>
  <si>
    <t>- ručni iskop 20%</t>
  </si>
  <si>
    <t>MONTAŽNI RADOVI</t>
  </si>
  <si>
    <t>KANALIZACIJSKE CIJEVI</t>
  </si>
  <si>
    <t>kompl.</t>
  </si>
  <si>
    <t>DN25</t>
  </si>
  <si>
    <t>Obračun po kompletu</t>
  </si>
  <si>
    <t>C.</t>
  </si>
  <si>
    <t>7.1.</t>
  </si>
  <si>
    <t>2.5.</t>
  </si>
  <si>
    <t>2.6.</t>
  </si>
  <si>
    <t>4.5.</t>
  </si>
  <si>
    <t>4.6.</t>
  </si>
  <si>
    <t>5.6.</t>
  </si>
  <si>
    <t>7.2.</t>
  </si>
  <si>
    <t>3.4.</t>
  </si>
  <si>
    <t>REVIZIONO OKNO</t>
  </si>
  <si>
    <t>PLANIRANJE DNA ROVA</t>
  </si>
  <si>
    <t>TAMPONSKI SLOJ</t>
  </si>
  <si>
    <t>PODLOŽNI BETON</t>
  </si>
  <si>
    <t>Obračun po m³ ugrađenog betona</t>
  </si>
  <si>
    <t>kg</t>
  </si>
  <si>
    <t>6.4.</t>
  </si>
  <si>
    <t>6.5.</t>
  </si>
  <si>
    <t>SANITARNI UREĐAJI</t>
  </si>
  <si>
    <t>6.6.</t>
  </si>
  <si>
    <t>OSTALI RADOVI</t>
  </si>
  <si>
    <t>BRAVARSKI RADOVI</t>
  </si>
  <si>
    <t>kom.</t>
  </si>
  <si>
    <t>DN20</t>
  </si>
  <si>
    <t>VODOVODNE PP CIJEVI</t>
  </si>
  <si>
    <t>DN15</t>
  </si>
  <si>
    <t>STROJARSKE INSTALACIJE</t>
  </si>
  <si>
    <t>ELEKTROINSTALACIJE I EL.KOM.MREŽA</t>
  </si>
  <si>
    <t>GRAĐEVINSKO-OBRTNIČKI RADOVI</t>
  </si>
  <si>
    <t>KING ART STUDIO d.o.o.</t>
  </si>
  <si>
    <t>REKAPITULACIJA GRAĐEVINSKO-OBRTNIČKI RADOVI</t>
  </si>
  <si>
    <t>KING Art Studio d.o.o./Trg kralja P. Svačića 24/33000 Virovitica, Hrvatska/tel.091.199.44.00/www.kastudio.hr/ured@kastudio.hr</t>
  </si>
  <si>
    <t>4.7.</t>
  </si>
  <si>
    <t>4.8.</t>
  </si>
  <si>
    <t>BETONSKI I ARMIRANO-BETONSKI RADOVI</t>
  </si>
  <si>
    <t>Oplata</t>
  </si>
  <si>
    <t>Obračun po  m² gotove površine</t>
  </si>
  <si>
    <t>m</t>
  </si>
  <si>
    <t>Obračun po m²  izvedene hidroizolacije</t>
  </si>
  <si>
    <t>5.7.</t>
  </si>
  <si>
    <t>GIPSERSKI RADOVI</t>
  </si>
  <si>
    <t>Ukupno 1. - GIPSERSKI RADOVI (kn) :</t>
  </si>
  <si>
    <t>OGRADA RAMPE ZA INVALIDE</t>
  </si>
  <si>
    <t>Obračun po m' izvedene ograde</t>
  </si>
  <si>
    <t>FASADERSKI RADOVI</t>
  </si>
  <si>
    <t>STOLARSKI RADOVI</t>
  </si>
  <si>
    <t>ZAOKRETNA VRATA</t>
  </si>
  <si>
    <t>Obračun po kom.</t>
  </si>
  <si>
    <t>KERAMIČARSKI RADOVI</t>
  </si>
  <si>
    <t>Obračun po m² izvedene površine</t>
  </si>
  <si>
    <t>8.</t>
  </si>
  <si>
    <t>9.</t>
  </si>
  <si>
    <t>9.1.</t>
  </si>
  <si>
    <t>10.</t>
  </si>
  <si>
    <t>10.1.</t>
  </si>
  <si>
    <t>11.</t>
  </si>
  <si>
    <t>11.1.</t>
  </si>
  <si>
    <t>APARATI ZA GAŠENJE POŽARA</t>
  </si>
  <si>
    <t>Aparati za gašenje požara postavljaju se na lako uočljiva i trajno pristupačna mjesta, tako da ručka za nošenje aparata ne smije biti na visini većoj od 1,5 m mjeno od poda.
Redovni pregled aparata obavljat će korisnik građevine najmanje jednom u tri mjeseca, a periodični pregled aparata za početno gašenje požara mora se obavljati najmanje jednom u godinu dana od strane ovlaštene pravne osobe. 
Mjesta postavljanja vatrogasnih aparata potrebno je vidno označiti naljepnicom min. dimenzija 150×150 mm.</t>
  </si>
  <si>
    <t>obračun po kom</t>
  </si>
  <si>
    <t>Ukupno B. - OBRTNIČKI RADOVI (kn) :</t>
  </si>
  <si>
    <t>PODOPOLAGAČKI RADOVI</t>
  </si>
  <si>
    <t xml:space="preserve">ZEMLJANI RADOVI </t>
  </si>
  <si>
    <t>SKIDANJE HUMUS</t>
  </si>
  <si>
    <t>Obračun po m² uređene i zatravljene površine</t>
  </si>
  <si>
    <t>ODVOZ VIŠKA MATERIJALA IZ ISKOPA</t>
  </si>
  <si>
    <t>Obračun po m² uređenog tla</t>
  </si>
  <si>
    <t>Obračun po m³ ugrađenog i zbijenog materijala</t>
  </si>
  <si>
    <t>Obračun po m' postavljenog rubnjaka zajedno s betonskom oblogom.</t>
  </si>
  <si>
    <t>MANIPULATIVNE POVRŠINE</t>
  </si>
  <si>
    <t>Obračun po m³ ugrađenog materijala</t>
  </si>
  <si>
    <t>BETONSKI OPLOČNICI</t>
  </si>
  <si>
    <t>Obračun po m² izvedenog opločenja u padovima</t>
  </si>
  <si>
    <t>- rubnjaci 8/20/100</t>
  </si>
  <si>
    <t>ISKOP ROVA</t>
  </si>
  <si>
    <t xml:space="preserve">Planiranje dna rova s točnošću +/- 2 cm. Sva ispupčenja sasjeći, a udubine ispuniti odgovarajućim materijalom (npr. pijeskom). Višak materijala odbaciti iz rova. </t>
  </si>
  <si>
    <t>POSTELJICA OD PJESKA</t>
  </si>
  <si>
    <t>VANJSKA KANALIZACIJA I TEMELJNI RAZVOD</t>
  </si>
  <si>
    <t>ISPITIVANJE CIJEVI</t>
  </si>
  <si>
    <t>UNUTARNJA KANALIZACIJA</t>
  </si>
  <si>
    <t>DN50</t>
  </si>
  <si>
    <t>DN100</t>
  </si>
  <si>
    <t>TOP SIFON</t>
  </si>
  <si>
    <t>SLOBODNO PROTOČNI ZIDNI VENTIL</t>
  </si>
  <si>
    <t>Dobava i montaža slobodno protočnih ventila u zidnim usjecima. Stavka uključuje i ugradnju niklovanih kapa i rozeta te sav ostali potreban materijal i rad.</t>
  </si>
  <si>
    <t>UMIVAONIK</t>
  </si>
  <si>
    <t>Obračun po ugrađenom kompletu</t>
  </si>
  <si>
    <t>- držač toaletnog papira sa poklopcem</t>
  </si>
  <si>
    <t>5.8.</t>
  </si>
  <si>
    <t>5.9.</t>
  </si>
  <si>
    <t>8.1.</t>
  </si>
  <si>
    <t>SKIDANJE HUMUSA</t>
  </si>
  <si>
    <t>Obračun po m³ stvarno iskopanog humusa</t>
  </si>
  <si>
    <t>ISKOP ZEMLJANOG MATERIJALA</t>
  </si>
  <si>
    <t>Obračun po m³ izvedenog nasipa</t>
  </si>
  <si>
    <t>AB PODNA PLOČA</t>
  </si>
  <si>
    <t xml:space="preserve">Obračun po m² izvedene izolacije </t>
  </si>
  <si>
    <t xml:space="preserve">HIDROIZOLACIJA PODNE PLOČE </t>
  </si>
  <si>
    <t>5.10.</t>
  </si>
  <si>
    <t>2.7.</t>
  </si>
  <si>
    <t>Obračun po m opšava</t>
  </si>
  <si>
    <t>8.2.</t>
  </si>
  <si>
    <t>DN150</t>
  </si>
  <si>
    <t>Dobava i montaža ventilacionih glava za ugradnju na krov za odzračivanje fekalne kanalizacije. Stavka uključuje sav potreban materijal i rad.</t>
  </si>
  <si>
    <t>VENTILACIONE KROVNE GLAVE</t>
  </si>
  <si>
    <t>Trg kralja P. Svačića 24, 33000 Virovitica/PDV.ID./OIB:06760286781/IBAN:HR1023600001102477746/www.kastudio.hr/ured@kastudio.hr</t>
  </si>
  <si>
    <r>
      <t>Ø</t>
    </r>
    <r>
      <rPr>
        <sz val="8"/>
        <color indexed="8"/>
        <rFont val="Arial"/>
        <family val="2"/>
        <charset val="238"/>
      </rPr>
      <t xml:space="preserve"> 50 mm</t>
    </r>
  </si>
  <si>
    <t>BETONSKA PODLOGA - ESTRIH položen na sustav podnog grijanja</t>
  </si>
  <si>
    <t>Obračun po komadu.</t>
  </si>
  <si>
    <t>VRTULJAK</t>
  </si>
  <si>
    <t>4.9.</t>
  </si>
  <si>
    <t>D</t>
  </si>
  <si>
    <r>
      <t>m</t>
    </r>
    <r>
      <rPr>
        <vertAlign val="superscript"/>
        <sz val="8"/>
        <rFont val="Arial"/>
        <family val="2"/>
        <charset val="238"/>
      </rPr>
      <t>3</t>
    </r>
  </si>
  <si>
    <t>VANJSKI OTIRAČ</t>
  </si>
  <si>
    <t>PJEŠČANIK</t>
  </si>
  <si>
    <t>ODVOZ VIŠKA ZEMLJE</t>
  </si>
  <si>
    <t>Obračun po m³ odveženog materijala u rastresitom stanju</t>
  </si>
  <si>
    <t>HOMOGENA PVC PODNA OBLOGA</t>
  </si>
  <si>
    <t>Obračun po m² izvedenog poda</t>
  </si>
  <si>
    <t>DOBAVA I UGRADNJA HOLKERA</t>
  </si>
  <si>
    <t>Obračun po m izvedenog holkera</t>
  </si>
  <si>
    <t>ZATRPAVANJE ROVA I GRAĐEVNE JAME</t>
  </si>
  <si>
    <t>4.10.</t>
  </si>
  <si>
    <t>OPĆI UVJETI UZ TROŠKOVNIK</t>
  </si>
  <si>
    <t>Prije davanja ponude treba obavezno pročitati ove opće uvjete. Ovi opći uvjeti su sastavni i neotuđivi dio troškovnika, i u svemu ih se treba točno pridržavati, osim ako u stavci troškovnika to nije drugačije navedeno.</t>
  </si>
  <si>
    <t>Sve radove treba izvesti prema opisu pojedinih stavaka troškovnika, uvodnih opisa pojedinih grupa radova, te prema zakonskim propisima, u skladu s uputama proizvođača te prema tehničkim propisima i normama za pojedine radove. Jediničnom cijenom treba obuhvatiti sve elemente navedene kako slijedi. Izvođač radova dužan je prije početka radova kontrolirati kote terena (odnosno postojećih površina) u odnosu na relativne kote, kod svih ulaza i kod svih unutrašnjih podova. Ukoliko se ukažu nejednakosti između projekta i stanja u stvarnosti, izvođač radova dužan je o tome pravovremeno obavijestiti investitora i projektanta. Također treba sve mjere u planovima provjeriti u naravi, to vrijedi i za dimenzije date u troškovniku naročito kada se odnose na radove koje se odnose na zamjenu postojećih elemenata ili ugradnju u postojeće elemente.</t>
  </si>
  <si>
    <t xml:space="preserve">Prije izvođenja radova treba provjeriti kvalitetu svog materijala koji se ugrađuje, od strane projektanta ili nadležnog nadzornog inženjera i izvesti radove u skladu s detaljima izvedbe i opisom iz troškovnika. Također prije izvođenja je obavezna izmjera na licu mjesta. Eventualne promjene u detaljima ili materijalu treba izvođač dogovoriti sa projektantom i nadležnim nadzornim inženjerom. Zabranjena je upotreba materijala (osnovnog  ili pomoćnog) koji nije predviđen opisom, nacrtima i detaljima, osim ukoliko nije dogovorno utvrđeno sa projektantom ili nadležnim nadzornim inženjerom. Sav ugrađeni materijal mora odgovarat uvjetima iz opisa  troškovnika  i  nacrta,  te  odgovarajućim normama ili tehničkim uvjetima za izvođenje istih radova, ukoliko se to posebno traži opisom i drugim propisom. Izvođač  treba  kvalitetu  ugrađenih  materijala  i stručnosti radnika dokazati odgovarajućim atestima i uvjerenjima  izdanim  od  strane  za  to  ovlaštene organizacije. </t>
  </si>
  <si>
    <t xml:space="preserve">Ukoliko izvođač ipak izvede radove na neodgovarajući način i od neodgovarajućih materijala, dužan je na svoj trošak izvesti iste od materijala tražene kvalitete i na opisan način, uz prethodno otklanjanje nekvalitetnih radova. Ukoliko prije početka izvođenja radova izvođač ustanovi da je došlo do promjene uvjeta za izvođenje radova, dužan je o tome upozoriti nadzornog inženjera i dogovorno riješiti i zapisnički ustanoviti kvalitetu izvođenja radova. </t>
  </si>
  <si>
    <t xml:space="preserve">Pri radu treba obavezno primjenjivati sve potrebne mjere zaštite na radu, naročito zaštite od požara. Ukoliko nadzorni inženjer uoči da se izvođač ovih pravila doslovce ne pridržava, može mu se zabraniti daljnji rad dok ga ne organizira u skladu sa pravilima. </t>
  </si>
  <si>
    <t xml:space="preserve">Prilikom izvođenja radova, izvođač treba zaštiti sve susjedne građevine, dijelove konstrukcije, postojeće elemente koji se zadržavaju i prethodno izvedene radove na prikladan način a u skladu sa pravilima zašite na radu, tako da ne dođe do oštećenja gore navedenoga.  </t>
  </si>
  <si>
    <t xml:space="preserve">Po završetku izvedenih radova, ali i u toku radova ukoliko  je  nužno  zbog  usklađivanja  sa  drugim izvođačima, izvođač je dužan počistiti radni prostor i susjedne  prostore,  plohe  i  prethodno  izvedene radove koje je svojim radom zaprljao, ili iste radove dogovoriti sa drugim izvođačem a sve na svoj trošak. Izvođač je također dužan  ukloniti  sve zaštitne  i pomoćne konstrukcije u roku koji je predviđen za izvođenje radova i na svoj trošak.  </t>
  </si>
  <si>
    <t xml:space="preserve">Svi radovi se obračunavaju u skladu sa važećim građevinskim normama. Ukoliko građevinske norme ne postoje za istu vrstu radova, treba se služiti tehničkim  uvjetima  za  izvođenje  odgovarajućih radova. </t>
  </si>
  <si>
    <t>Osim navedenih općih uvjeta, za određene grupe radova vrijede posebne opće napomene, kojih se zajedno sa ovim općim treba obavezno pridržavati u cjelini. Posebne opće napomene dane su u sklopu sa odgovarajućim grupama radova.</t>
  </si>
  <si>
    <t xml:space="preserve">Pod tim se podrazumijeva dobavna cijena materijala i to kako glavnog materijala tako i pomoćnog veznog i slično. U tu cijenu uključena je i cijena prijevoza bez obzira na prijevozno sredstvo sa svim prijenosima, utovarima i istovarima, te skladištenje i čuvanje na gradilištu, zaštita, prebacivanje i sl. </t>
  </si>
  <si>
    <t>Tu je također uključeno i davanje potrebnih uzoraka kod izvjesnih vrsta materijala. (u pojedinim stavkam materijal je iskazan odvojeno i podrazumjeva dobavu materijala s transportom na gradilište, neistovareno)</t>
  </si>
  <si>
    <t>U cijenu treba uključiti sav rad, kako glavni tako i pomoćni, te sav unutrašnji transport. Isto tako treba uključiti i sav rad na zaštiti gotovih konstrukcija i dijelova objekta od štetnog utjecaja vrućine, hladnoće i sl., sve faktore troškove režije i gradilišta.</t>
  </si>
  <si>
    <t>Ukoliko nije u pojedinoj stavci dat način obračuna radova, treba se u svemu pridržavati propisanih  normi u građevinarstvu.</t>
  </si>
  <si>
    <t xml:space="preserve">Izvođaču se neće posebno uračunavati naknada za rad na niskoj temperaturi, zaštita konstrukcije od hladnoće i vrućine, te atmosferskih nepogoda. Sve mora biti uključeno u jediničnu cijenu. Za vrijeme zime objekt se mora zaštititi. Ukoliko dođe do smrzavanja određenih dijelova oni se moraju ukloniti i izraditi ponovno bez bilo kakve naplate. </t>
  </si>
  <si>
    <t>Na jediničnu cijenu radne snage izvođač ima pravo zaračunati faktor prema postojećim privrednim instrumentima na osnovu postojećih zakonskih propisa. Povrh toga izvođač ima faktorom obuhvatiti i slijedeće radove, koji se neće posebno platiti, bilo kao stavka troškovnika, bilo kao naknadni rad i to :</t>
  </si>
  <si>
    <t>- kompletnu režiju gradilišta, uključujući dizalice, mostove, sitnu mehanizaciju i sl,</t>
  </si>
  <si>
    <t>- najamne troškove za posuđenu mehanizaciju koju izvođač sam ne posjeduje, a potrebna mu je pri izvođenju radova,</t>
  </si>
  <si>
    <t>- sva ispitivanja materijala, radova i opreme</t>
  </si>
  <si>
    <t>- barake za smještaj radnika i kancelarije gradilišta,</t>
  </si>
  <si>
    <t>- uskladištenje materijala i elemenata za obrtničke i instalaterske radove do njihove ugrade.</t>
  </si>
  <si>
    <t>- zaštitna ograda te primjena propisa higijensko tehničke zaštite</t>
  </si>
  <si>
    <t>- osiguranje gradilišta</t>
  </si>
  <si>
    <t>NASIP ZEMLJANIM MATERIJALOM</t>
  </si>
  <si>
    <t>ODVOZ VIŠKA MATERIJALA NA ODLAGALIŠTE</t>
  </si>
  <si>
    <t>AB VERTIKALNI SERKLAŽI</t>
  </si>
  <si>
    <t xml:space="preserve">Izvedba armiranobetonskih horizontalnih serklaža u oplati betonom razreda tlačne čvrstoće C25/30. Stavka obuhvaća izradu i postavu glatke oplate te nabavu, transport, ugradnju i njegu betona, uz potrebna ispitivanja i dokaze kvalitete. </t>
  </si>
  <si>
    <t>AB NADVOJI I GREDE</t>
  </si>
  <si>
    <t>Obračun po m³ gotovog zida</t>
  </si>
  <si>
    <t>3.5.</t>
  </si>
  <si>
    <t>3.6.</t>
  </si>
  <si>
    <t>ŽBUKANJE UNUTARNJIH ZIDOVA</t>
  </si>
  <si>
    <t>Obračun po  m² gotovog zida</t>
  </si>
  <si>
    <t xml:space="preserve"> m²</t>
  </si>
  <si>
    <t>3.7.</t>
  </si>
  <si>
    <t>ŽBUKANJE ŠPALETA</t>
  </si>
  <si>
    <t>- debljine 5,00 cm</t>
  </si>
  <si>
    <t>HIDROIZOLACIJA ISPOD ZIDOVA</t>
  </si>
  <si>
    <t>Obračun po m izvedene izolacije</t>
  </si>
  <si>
    <t>Izrada trakaste horizontalne hidroizolacije ispod  vanjskih i unutarnjih zidova slijedećeg sastava: Hladni prednamaz na bazi bitumena koji se nanosi na suhu i očišćenu podlogu, dva sloja fleksibilne polimer bitumenske hidroizolacijske trake za zavarivanje, kategorije 4, s uloškom od staklene tkanine debljine 4 mm.  U stavku je uključena nabava i doprema svog materijala.</t>
  </si>
  <si>
    <t xml:space="preserve">PARNA BRANA - RAVNI KROV </t>
  </si>
  <si>
    <t>Obračun po m²  izvedene parne brane</t>
  </si>
  <si>
    <t>4.11.</t>
  </si>
  <si>
    <t>TOPLINSKA IZOLACIJA RAVNOG KROVA</t>
  </si>
  <si>
    <t>obračun po komadu</t>
  </si>
  <si>
    <t>Obračun po m² izvedenog sustava</t>
  </si>
  <si>
    <t>OPŠAV KROVNOG ZIDIĆA</t>
  </si>
  <si>
    <t>9.2.</t>
  </si>
  <si>
    <t>9.3.</t>
  </si>
  <si>
    <t>12.</t>
  </si>
  <si>
    <t>DOBAVA I SADNJA TRAVNATE POVRŠINE - RUČNA SJETVA</t>
  </si>
  <si>
    <t xml:space="preserve">BETONSKI RADOVI </t>
  </si>
  <si>
    <t xml:space="preserve">KLUPA ZA SJEDENJE_bez naslona
</t>
  </si>
  <si>
    <t xml:space="preserve">KOŠ ZA OTPATKE
</t>
  </si>
  <si>
    <t>Obračun po m²</t>
  </si>
  <si>
    <t>5.11.</t>
  </si>
  <si>
    <t>5.12.</t>
  </si>
  <si>
    <t>DEMONTAŽA POSTOJEĆEG CRIJEPA</t>
  </si>
  <si>
    <t>Obračun po m² kose krovne plohe</t>
  </si>
  <si>
    <t>DEMONTAŽA POSTOJEĆE KONSTRUKCIJE KROVIŠTA</t>
  </si>
  <si>
    <t>1.6.</t>
  </si>
  <si>
    <t>Obračun po m' opšava.</t>
  </si>
  <si>
    <t>1.5.</t>
  </si>
  <si>
    <t>DEMONTAŽA OPŠAVA DIMNJAKA</t>
  </si>
  <si>
    <t>1.8.</t>
  </si>
  <si>
    <t>DEMONTAŽA HORIZONTALNOG OLUKA</t>
  </si>
  <si>
    <t>Obračun po m' oluka.</t>
  </si>
  <si>
    <t>1.7.</t>
  </si>
  <si>
    <t>DEMONTAŽA VERTIKALNOG OLUKA</t>
  </si>
  <si>
    <t>Obračun po m' žljeba.</t>
  </si>
  <si>
    <t>Obračun po m² stropa</t>
  </si>
  <si>
    <t>Obračun po m³ zida</t>
  </si>
  <si>
    <t>PROBIJANJE I PROŠIRIVANJE OTVORA</t>
  </si>
  <si>
    <t>Obračun po m³ probijenog otvora</t>
  </si>
  <si>
    <t>Obračun po m² poda</t>
  </si>
  <si>
    <t>Obračun po m² zida</t>
  </si>
  <si>
    <t>UKLANJANJE ZIDNA KERAMIKA</t>
  </si>
  <si>
    <t>DEMONTAŽA VANJSKE STOLARIJE</t>
  </si>
  <si>
    <t>DEMONTAŽA UNUTARNJE STOLARIJE</t>
  </si>
  <si>
    <r>
      <t>Veličine otvora do 2,50m</t>
    </r>
    <r>
      <rPr>
        <vertAlign val="superscript"/>
        <sz val="8"/>
        <rFont val="Arial"/>
        <family val="2"/>
        <charset val="238"/>
      </rPr>
      <t>2</t>
    </r>
  </si>
  <si>
    <r>
      <t>Veličine otvora 2,50-5,00m</t>
    </r>
    <r>
      <rPr>
        <vertAlign val="superscript"/>
        <sz val="8"/>
        <rFont val="Arial"/>
        <family val="2"/>
        <charset val="238"/>
      </rPr>
      <t>2</t>
    </r>
  </si>
  <si>
    <t>ISKOP ZEMLJANOG MATERIJALA ZA TEMELJNE TRAKE I STOPE</t>
  </si>
  <si>
    <t xml:space="preserve">ZIDANJE ZIDOVA </t>
  </si>
  <si>
    <t>debljina zida 30cm</t>
  </si>
  <si>
    <t>debljina zida 25cm</t>
  </si>
  <si>
    <t>ŽBUKANJE VANJSKIH ZIDOVA_djelomično</t>
  </si>
  <si>
    <t>Žbukanje vanjskih zidova vapneno cementnom žbukom debljine do 3,00 cm (mjesta s kojih su uklonjeni slabodržeći slojevi žbuke). Prije žbukanja sve površine prskati rijetkim cementnim mortom. Stavka uključuje dobavu i transport svog potrebnog materijala.</t>
  </si>
  <si>
    <t>BETONSKA PODLOGA - ESTRIH položen na toplinsku izolaciju</t>
  </si>
  <si>
    <t>HIDROIZOLACIJSKI MORT_terasa</t>
  </si>
  <si>
    <t>HODNE STAZE RAVNOG KROVA</t>
  </si>
  <si>
    <r>
      <t>Obračun po m</t>
    </r>
    <r>
      <rPr>
        <vertAlign val="superscript"/>
        <sz val="8"/>
        <rFont val="Arial"/>
        <family val="2"/>
        <charset val="238"/>
      </rPr>
      <t>3</t>
    </r>
    <r>
      <rPr>
        <sz val="8"/>
        <rFont val="Arial"/>
        <family val="2"/>
        <charset val="238"/>
      </rPr>
      <t xml:space="preserve"> ugrađenog drveta</t>
    </r>
  </si>
  <si>
    <t>ČELIČNA KONSTRUKCIJA</t>
  </si>
  <si>
    <t>ALUMINIJSKA STOLARIJA</t>
  </si>
  <si>
    <t>SPECIJALNI PROFILI</t>
  </si>
  <si>
    <t>Dobava i postava specijalnih profila od galvaniziranog čeličnog lima 0,6mm laminiranog sa slojem PVC membrane 0,8mm. Dodatno brtvljenje trajnoelastičnim kitom na bazi poliuretana, odgovarajućim temeljnim premazom i PE ispunom za fuge.</t>
  </si>
  <si>
    <t>DN200</t>
  </si>
  <si>
    <t xml:space="preserve">Postavljenje PE-HD SN8 kanalizacijskih cijevi s profiliranim stjenkama i glatkom unutrašnjosti cijevi. Mjesta spajanja prikazana su na situaciji kanalizacije. Stavka obuhvaća sve potrebne fazonske komade, brtvila, obradu spojeva te ostale radove do potpunog dovršenja. </t>
  </si>
  <si>
    <t>kompl</t>
  </si>
  <si>
    <t>DN75</t>
  </si>
  <si>
    <t>KONZOLNA WC ŠKOLJKA</t>
  </si>
  <si>
    <t xml:space="preserve">Dobava i ugradba konzolne WC školjke od keramike I klase. U stavku je uključena dobava i ugradba montažnog elementa sa vodokotlićem (dvokoličinsko ispiranje tipkom za aktiviranje) za konzolne WC školjke (za ugradnju u suhomontažne zidne konstrukcije obložene gipskartonskim pločama) s ispirnom cijevi, kutnim ventilom sa spojnom fleksibilnom cijevi za priključak vodokotlića na instalaciju, WC dasku od tvrde plastike, vijke i tiple, silikonski kit za brtvljenje, te sve potrebne spojne i brtvene materijale, a sve do potpune gotovosti i funkcionalnosti. Obračun po ugrađenom kompletu. </t>
  </si>
  <si>
    <t>Ukupno A. - GRAĐEVINSKI RADOVI (kn) :</t>
  </si>
  <si>
    <t>Ukupno 2. - BRAVARSKI RADOVI (kn) :</t>
  </si>
  <si>
    <t>Obračun po m postavljenog oluka</t>
  </si>
  <si>
    <t>IZRAVNAVANJE PODA ZA POSTAVU PVC PODNE OBLOGE</t>
  </si>
  <si>
    <t>Obračun po m² izvedenog izravnavajućeg sloja</t>
  </si>
  <si>
    <t>9.4.</t>
  </si>
  <si>
    <t>11.2.</t>
  </si>
  <si>
    <t>11.3.</t>
  </si>
  <si>
    <t>STAKLARSKI RADOVI</t>
  </si>
  <si>
    <t>SADNJA DRVEĆA</t>
  </si>
  <si>
    <t>SADNJA GRMLJA</t>
  </si>
  <si>
    <t>LJEVANO ŽELJEZNA CIJEV</t>
  </si>
  <si>
    <t>Dobava i ugradnja lijevano željeznih cijevi i fazonskih komada za spoj vertikale krovne oborinske voda na kanalizaciju u visini 100 cm iznad terena. Stavka uključuje i ugradnju potrebnih fazonskih komada za reviziju. U cijenu je potrebno uključiti sav potreban rad i materijal, do potpune gotovosti i funkcionalnosti.</t>
  </si>
  <si>
    <t>RUŠENJE I DEMONTAŽA</t>
  </si>
  <si>
    <t>Obračun po m³ dimnjaka</t>
  </si>
  <si>
    <t>LJULJAČKA</t>
  </si>
  <si>
    <t>DEMONTAŽA ZABATNOG OPŠAVA</t>
  </si>
  <si>
    <t>ZAVRŠNI SLOJ FINE MINERALNE ŽBUKE</t>
  </si>
  <si>
    <t>Obračun po m² izvedene žbuke</t>
  </si>
  <si>
    <t>Obračun po ugrađenom kompletu rukohvata</t>
  </si>
  <si>
    <t>1.9.</t>
  </si>
  <si>
    <t>1.10.</t>
  </si>
  <si>
    <t>3.8.</t>
  </si>
  <si>
    <t>3.9.</t>
  </si>
  <si>
    <t>4.12.</t>
  </si>
  <si>
    <t>4.13.</t>
  </si>
  <si>
    <t>4.14.</t>
  </si>
  <si>
    <t>4.15.</t>
  </si>
  <si>
    <t>4.16.</t>
  </si>
  <si>
    <t>5.13.</t>
  </si>
  <si>
    <t>5.14.</t>
  </si>
  <si>
    <t>5.15.</t>
  </si>
  <si>
    <t>5.16.</t>
  </si>
  <si>
    <t>1.11.</t>
  </si>
  <si>
    <t>1.12.</t>
  </si>
  <si>
    <t>1.13.</t>
  </si>
  <si>
    <t>1.14.</t>
  </si>
  <si>
    <t>1.15.</t>
  </si>
  <si>
    <t>1.16.</t>
  </si>
  <si>
    <t>1.17.</t>
  </si>
  <si>
    <t>1.18.</t>
  </si>
  <si>
    <t>1.19.</t>
  </si>
  <si>
    <t>1.20.</t>
  </si>
  <si>
    <t>1.21.</t>
  </si>
  <si>
    <t>1.22.</t>
  </si>
  <si>
    <t>1.23.</t>
  </si>
  <si>
    <t>1.24.</t>
  </si>
  <si>
    <t>A)   MATERIJAL</t>
  </si>
  <si>
    <t>B)   RAD</t>
  </si>
  <si>
    <t>C)   SKELE</t>
  </si>
  <si>
    <t xml:space="preserve">Ljiljana Saraga dipl.ing.arh.   </t>
  </si>
  <si>
    <t>Demontaža postojećeg crijepa sa letvama, utovar u vozila i odvoz na gradsku deponiju udaljenosti do 5km.</t>
  </si>
  <si>
    <t>Demontaža postojećih rogova i nosive konstrukcije krovišta (podrožnica, nazidnica, stupova, ruku, kliješta), utovar u vozila i odvoz na gradsku deponiju udaljenosti do 5km.</t>
  </si>
  <si>
    <t>Dobava i postava prelaznih profila između razlišitih vrsta i visina podova. Profili su aluminijski, T oblika u srebrnoj boji.</t>
  </si>
  <si>
    <t xml:space="preserve">Nabava   sadnica   drveća  A  kvalitete  s čvrstom  korjenovom  balom,  te doprema sadnica na gradilište s pažljivim istovarom. U cijenu stavke uključeno:                                                                            Ručni  iskop  jame  za  sadnju  drveća s  rahljenjem dna. Iskopani   materijal   u   slučaju   potrebe  zamjene   zemlje   odvesti   na udaljenost do 10 km na deponiju investitora.                                                                                            Dobava, doprema i punjenje sadne jame plodnom humusnom zemljom. Sadnja   drveća  zatrpavanjem  sadne  jame  s  plodnom  humusnom  zemljom izmješanom  s pregorjelim  stajskim  gnojem, dodavanje
mineralnog gnoja 6-8 mjeseci u količini 20 dkg po sadnici, te jednokratno zalijevanje.                                                  Kolčenje  drveća  sa  kolcem  visine  250  cm,  promjera  6  cm,  poprečno povezivanje  kolaca  letvicama,   vezanje  drveća  uz  kolac jutenom  vrpcom širine 4 cm, s dva čvrsta ruba 3m/drvo, te izrada zdjelice oko stabla. 3 kolca po stablu bjelogorice. </t>
  </si>
  <si>
    <t xml:space="preserve">ZGRADA SKLONIŠTA ZA ŽRTVE NASILJA U OBITELJI – rekonstrukcija </t>
  </si>
  <si>
    <t>I OGRADNI ZID - građenje</t>
  </si>
  <si>
    <t>VIROVITIČKO-PODRAVSKA ŽUPANIJA</t>
  </si>
  <si>
    <t>OIB: 93362201007</t>
  </si>
  <si>
    <t>Trg Ljudevita Patačića 1, 33000 Virovitica</t>
  </si>
  <si>
    <t>Datum: svibanj 2020.</t>
  </si>
  <si>
    <t>PRIJE IZRADE PONUDE MOGUĆE JE OBIĆI GRAĐEVINU TE IZVRŠITI UVID U TEHNIČKU DOKUMENTACIJU. NACRTI, TEHNIČKI OPIS I OVAJ TROŠKOVNIK ČINE CJELINU PROJEKTA. IZVOĐAČ JE DUŽAN PROUČITI SVE GORE NAVEDENE DIJELOVE PROJEKTA, TE U SLUČAJU NEJASNOĆA TRAŽITI OBJAŠNJENJE OD PROJEKTANTA, ODNOSNO IZNIJETI SVOJE PRIMJEDBE.
NEPOZNAVANJE GRAFIČKOG DIJELA PROJEKTA I TEHNIČKOG OPISA NEĆE SE PRIHVATITI KAO RAZLOG ZA POVIŠENJE JEDINIČNIH CIJENA ILI GREŠKE U IZVEDBI.</t>
  </si>
  <si>
    <t>U jediničnu cijenu određenog rada ulaze i sve vrste radnih i pomoćnih skela (fasadne, prijenosne) bez obzira na visinu objekta, te eventualne naknade za korištenje tuđeg zemljišta. Skela mora biti postavljena na vrijeme kako ne bi nastao zastoj u radu. Pod pojmom skela se podrazumijeva i prilaz istoj te ograda. Kod zemljanih radova u jediničnu cijenu ulaze i razupore te mostovi za prebacivanje iskopa kod većih dubina. Ujedno su tu uključeni i prilazi, te mostovi za betoniranje konstrukcije i sl.</t>
  </si>
  <si>
    <t>D)   OPLATA</t>
  </si>
  <si>
    <t>Kod izrade oplate predviđeno je podupiranje, uklještenja, te postava i skidanje iste. U cijenu ulazi i kvašenje oplate prije betoniranja kao i mazanje limenih kalupa. Po završetku betoniranja sva se oplata nakon određenog vremena mora očistiti i sortirati.</t>
  </si>
  <si>
    <t>E)   IZMJERE</t>
  </si>
  <si>
    <t>F)   ZIMSKI l LJETNI RAD</t>
  </si>
  <si>
    <t>G)  FAKTORI</t>
  </si>
  <si>
    <t xml:space="preserve">SVEUKUPNA REKAPITULACIJA </t>
  </si>
  <si>
    <t>D.</t>
  </si>
  <si>
    <t>UKUPNO</t>
  </si>
  <si>
    <t xml:space="preserve">SVEUKUPNO </t>
  </si>
  <si>
    <t>DEMONTAŽA VANJSKE OGRADE</t>
  </si>
  <si>
    <t>Obračun po m' demontirane ograde</t>
  </si>
  <si>
    <t>RUŠENJE BALKONA</t>
  </si>
  <si>
    <t>Demontaža vanjske ograde stubišta, terase i balkona izvedene od čeličnih cijevnih profila visine 110cm. U cijenu je uključen sav potreban rad i oprema na uklanjanju, kao utovar i odvoz na gradsku deponiju otpadnog materijala udaljenosti do 5km.</t>
  </si>
  <si>
    <t>U cijenu stavke treba uzeti u obzir: dobavu, transport, uskladištenje i ugradbu materijala, kako osnovnog tako i pomoćnog, te sve osnovne i pomoćne radnje i transporte na gradilištu, razne pomoćne konstrukcije- skele (fasadne, prenosne, tunelske), radne podove, te njihova izrada, montaža i demontaža. U cijeni stavke treba uzeti obavezno i sve troškove osiguranja uskladištenog materijala, sve do ugradbe ili  primopredaje  istog, te čišćenje i uređenje gradilišta nakon izvršenih radova. Geodetski radovi (elaborat iskolčenja, iskolčenje građevina, objekata, okoliša, svih instalacija, kontrola  tijekom građenja, te snimak instalacija za upis u katastar) i ispitivanje buke se obračunavaju u svim stavkama kroz manager faktor/faktor poduzeća (niskogradnja) ili faktor na rad (visokogradnja) i to kao dio indirektnih troškova.</t>
  </si>
  <si>
    <t>RUŠENJE TERASE</t>
  </si>
  <si>
    <t>RUŠENJE DIJELA ZGRADE S ZAPADNE STRANE</t>
  </si>
  <si>
    <t>RUŠENJE DIMNJAKA</t>
  </si>
  <si>
    <t>Rušenje dimnjaka od pune opeke. Radove pri rušenju izvoditi pažljivo da ne dođe do oštećenja konstrukcije koja se zadržava. U cijenu je uključen sav potreban rad i oprema na uklanjanju, kao utovar i odvoz na gradsku deponiju otpadnog materijala udaljenosti do 5km.</t>
  </si>
  <si>
    <t>RUŠENJE ZIDOVA TAVANA</t>
  </si>
  <si>
    <t>Rušenje zabatnog zida i krovnog nadozida tavana debljine 15cm od pune opeke. Radove pri rušenju izvoditi pažljivo da ne dođe do oštećenja konstrukcije koja se zadržava. U cijenu je uključen sav potreban rad i oprema na uklanjanju, kao utovar i odvoz na gradsku deponiju otpadnog materijala udaljenosti do 5km.</t>
  </si>
  <si>
    <t xml:space="preserve">Obračun po m³ </t>
  </si>
  <si>
    <t>RUŠENJE AB PLOČE I STUBIŠTA</t>
  </si>
  <si>
    <t>RUŠENJE ZIDOVA</t>
  </si>
  <si>
    <t>Rušenje unutarnjih pregradnih zidova debljine 16-25cm od pune opeke. Radove pri rušenju izvoditi pažljivo da ne dođe do oštećenja konstrukcije koja se zadržava. U cijenu je uključen sav potreban rad i oprema na uklanjanju, kao utovar i odvoz na gradsku deponiju otpadnog materijala udaljenosti do 5km.</t>
  </si>
  <si>
    <t>RUŠENJE ZIDA OD LAMPERIJE</t>
  </si>
  <si>
    <t xml:space="preserve">RAZBIJANJE I DEMONTAŽA PODA </t>
  </si>
  <si>
    <t>DJELOMIČNO OTUCANJE ŽBUKE SA VANJSKIH ZIDOVA</t>
  </si>
  <si>
    <t>Otucanje postojećih slabodržećih slojeva žbuke sa vanjskih zidova. Zidove očistiti od stare žbuke do opeke te otprašiti ručno metlama. U stavku uključen utovar i odvoz otpadnog materijala na gradsku deponiju udaljenosti do 5km.</t>
  </si>
  <si>
    <t>Trganje i uklanjanje zidnih keramičkih pločica. U stavku uključen utovar i odvoz otpadnog materijala na gradsku deponiju udaljenosti do 5km.</t>
  </si>
  <si>
    <r>
      <t>Veličine otvora preko do 5,00m</t>
    </r>
    <r>
      <rPr>
        <vertAlign val="superscript"/>
        <sz val="8"/>
        <rFont val="Arial"/>
        <family val="2"/>
        <charset val="238"/>
      </rPr>
      <t>2</t>
    </r>
  </si>
  <si>
    <t xml:space="preserve">Demontaža postojeće vanjske stolarije (vrata i prozora), iz postojećih otvora, u stavku je uključena i demontaža prozorskih klupčica, roleta, metalne rešetke, te utovar u vozilo i odvoz na gradsku deponiju udaljenosti do 5km. </t>
  </si>
  <si>
    <t xml:space="preserve">Demontaža postojeće unutarnje stolarije, vrata iz postojećih otvora zajedno sa obuhvatnim štokovima, te utovar u vozilo i odvoz na gradsku deponiju udaljenosti do 5km. </t>
  </si>
  <si>
    <t>DEMONTAŽA PODGLEDA STREHE</t>
  </si>
  <si>
    <t>Obračun po m² strehe</t>
  </si>
  <si>
    <t>Demontaža unutarnje ograde stubišta izvedene od čeličnih cijevnih profila visine 110cm. U cijenu je uključen sav potreban rad i oprema na uklanjanju, kao utovar i odvoz na gradsku deponiju otpadnog materijala udaljenosti do 5km.</t>
  </si>
  <si>
    <t>OTUCANJE ŽBUKE SA UNUTARNJIH ZIDOVA</t>
  </si>
  <si>
    <t>Otucanje postojeće žbuke sa unutarnjih zidova. Zidove očistiti od stare žbuke do opeke te otprašiti ručno metlama. U stavku uključen utovar i odvoz otpadnog materijala na gradsku deponiju udaljenosti do 5km.</t>
  </si>
  <si>
    <t>Probijanje i proširivanje otvora u nosivom zidu debljine 30-45cm od pune opeke. Radove pri rušenju izvoditi pažljivo da ne dođe do oštećenja konstrukcije koja se zadržava. U cijenu je uključen sav potreban rad i oprema na probijanju otvora, kao utovar i odvoz na gradsku deponiju otpadnog materijala udaljenosti do 5km.</t>
  </si>
  <si>
    <t>DEMONTAŽA STUBIŠTA</t>
  </si>
  <si>
    <t>Rušenje terase i stubišta u razini prizemlja i prvog kata sa južne strane zgrade. Rušenje obuhvaća: uklanjanje AB ploče terase s završnom oblogom, stubišta za pristup prvom katu, zida od kamena u razini prizemlja, podne betonske ploče, iskop i uklanjanje temelja. Terasa i stubište su unutar tlocrtnih dimenzija  12,80m x 1,50m i visine 2,40m od terena. Radove pri rušenju izvoditi pažljivo da ne dođe do oštećenja konstrukcije koja se zadržava. U cijenu je uključen sav potreban rad i oprema na uklanjanju, kao utovar i odvoz na gradsku deponiju otpadnog materijala udaljenosti do 5km.</t>
  </si>
  <si>
    <t>Rušenje dijela zgrade u razini prizemlja, prvog i drugog kata sa južne strane zgrade. Rušenje obuhvaća: uklanjanje međukatnih i stropnih konstrukcija sa svim slojevima, AB greda, stupova i stubišta, zidova, podne betonske konstrukcije sa slojevima, te iskop i uklanjanje temelja. Dio koji se uklanja je unutar dimenzija 3,00m x 9,10m i visine 8,80m do krovnog vijenca. Radove pri rušenju izvoditi pažljivo da ne dođe do oštećenja konstrukcije koja se zadržava. U cijenu je uključen sav potreban rad i oprema na uklanjanju, kao utovar i odvoz na gradsku deponiju otpadnog materijala udaljenosti do 5km.</t>
  </si>
  <si>
    <t>Demontaža zabatnog opšava od pocinčanog lima. Uključivo utovar u vozilo i odvoz na gradsku deponiju udaljenosti do 5km.</t>
  </si>
  <si>
    <t>Demontaža opšava dimnjaka od pocinčanog lima. Uključivo utovar u vozilo i odvoz na gradsku deponiju udaljenosti do 5km.</t>
  </si>
  <si>
    <t>Demontaža horizontalnog visećeg oluka od pocinčanog lima uključivo i nosače. Uključivo utovar u vozilo i odvoz na gradsku deponiju udaljenosti do 5km.</t>
  </si>
  <si>
    <t>Demontaža vertikalnog oluka od pocinčanog lima uključivo i nosače. Uključivo utovar u vozilo i odvoz na gradsku deponiju udaljenosti do 5km.</t>
  </si>
  <si>
    <t>Demontaža podgleda strehe krova izvedenog od brodskog poda. Uključivo utovar u vozilo i odvoz na gradsku deponiju udaljenosti do 5km.</t>
  </si>
  <si>
    <t>Rušenje zida od lamperije sa drvenom podkonstrukcijom. Uključivo utovar u vozilo i odvoz na gradsku deponiju udaljenosti do 5km.</t>
  </si>
  <si>
    <t>RUŠENJE ISPUNE OTVORA OD STAKLENE OPEKE</t>
  </si>
  <si>
    <t>Rušenje ispune otvora od staklene opeke. Uključivo utovar u vozilo i odvoz na gradsku deponiju udaljenosti do 5km.</t>
  </si>
  <si>
    <t>Razbijanje i demontaža slojeva poda prvog i drugog kata (završna obloga (keramika, laminat), cementna glazura, izolacija. Radove pri razbijanju izvoditi pažljivo da ne dođe do oštećenja konstrukcije koja se zadržava. U cijenu je uključen sav potreban rad i oprema, kao utovar i odvoz na gradsku deponiju otpadnog materijala udaljenosti do 5km.</t>
  </si>
  <si>
    <t>RAZBIJANJE I DEMONTAŽA PODNE BETONSKE PLOČE</t>
  </si>
  <si>
    <t>Razbijanje i demontaža podne betonske ploče prizemlja uključivo sa slojevima. Radove pri razbijanju izvoditi pažljivo da ne dođe do oštećenja konstrukcije koja se zadržava. U cijenu je uključen sav potreban rad i oprema, kao utovar i odvoz na gradsku deponiju otpadnog materijala udaljenosti do 5km.</t>
  </si>
  <si>
    <t>1.25.</t>
  </si>
  <si>
    <t>1.26.</t>
  </si>
  <si>
    <t>1.27.</t>
  </si>
  <si>
    <t>DEMONTAŽA UNUTARNJE OGRADE</t>
  </si>
  <si>
    <t>Demontaža unutarnjeg stubišta sa ogradom. Stubište je  izvedeno od čeličnih cijevnih profila sa drvenim gazištem. Stubište se sastoji od 13 gazišta dubine 25cm i širine 120cm. U cijenu je uključen sav potreban rad i oprema na demontaži, kao utovar i odvoz na gradsku deponiju otpadnog materijala udaljenosti do 5km.</t>
  </si>
  <si>
    <t>Ukupno 1. - RUŠENJE I DEMONTAŽA (kn) :</t>
  </si>
  <si>
    <t>Široki strojni iskop zemljanog materijala za izradu tamponskog sloja prema kotama iz projekta. Rad obuhvaća iskop, utovar, te deponiranje iskopanog materijala na gradilištu.</t>
  </si>
  <si>
    <t>Obračun po m³ izvedenog nasipa u zbijenom stanju</t>
  </si>
  <si>
    <t>NASIP ZEMLJANIM MATERIJALOM OKO TEMELJA</t>
  </si>
  <si>
    <r>
      <t xml:space="preserve">Nasip kvalitetnim zemljanim materijalom dobivenim iz iskopa oko  temelja građevine u slojevima 15-20cm. Stavka obuhvaća utovar, razastiranje, planiranje, te zbijanje valjkom bez vibracija do traženog modula stišljivosti </t>
    </r>
    <r>
      <rPr>
        <sz val="8"/>
        <rFont val="Calibri"/>
        <family val="2"/>
        <charset val="238"/>
      </rPr>
      <t>&gt;</t>
    </r>
    <r>
      <rPr>
        <sz val="8"/>
        <rFont val="Arial"/>
        <family val="2"/>
        <charset val="238"/>
      </rPr>
      <t xml:space="preserve"> 15Mpa svakog sloja.</t>
    </r>
  </si>
  <si>
    <t>ISKOP ROVA OKO POSTOJEĆEG OBJEKTA</t>
  </si>
  <si>
    <t>ISKOP ZEMLJANOG MATERIJALA ZA TEMELJNE TRAKE UNUTAR OBJEKTA</t>
  </si>
  <si>
    <t>Ručni iskop rova za temeljne trake širine i dubine prema prilozima iz projekta u zemljanom materijalu, sa utovarom i odvozom materijala na gradilišnu deponiju. Radove izvoditi pažljivo da ne dode do narušavanja stabilnosti postojećeg objekta. (dodatni temelji s unutrašnje strane postojećih temelja podruma).</t>
  </si>
  <si>
    <t>Kombinirani iskop rova oko postojećeg objekta zbog izvedbe termo i hidroizolacije vanjskih zidova širine i dubine prema prilozima iz projekta u zemljanom materijalu (prosječne dubine 0,80m). Jediničnom cijenom obuhvatiti utovar, eventualno ispumpavanje oborinske vode, te deponiranje iskopanog materijala na gradilištu. Radove izvoditi pažljivo da ne dode do narušavanja stabilnosti postojećeg objekta.</t>
  </si>
  <si>
    <t>ISKOP ZEMLJANOG MATERIJALA IZMEĐU POSTOJEĆIH TEMELJA</t>
  </si>
  <si>
    <t xml:space="preserve">Ručni iskop zemljanog materijala između postojećih temelja zbog izvedbe novih slojeva, dubine prema prilozima iz projekta, sa utovarom i odvozom materijala na gradilišnu deponiju. Radove izvoditi pažljivo da ne dode do narušavanja stabilnosti postojećeg objekta. </t>
  </si>
  <si>
    <t>Obračun po m³ prevezenog materijala u sraslom stanju</t>
  </si>
  <si>
    <t>Utovar i prijevoz deponiranog materijala do mjesta istovara (odlagalište) s razastiranjem, te potrebnim osiguranjem na gradilištu i javnim prometnicama. Prijevoz na dužinu od 5km.</t>
  </si>
  <si>
    <t>Betoniranje podložnog betona ispod temeljnih  traka, stopa i podne ploče dizala debljine 5 cm, betonom razreda tlačne čvrstoće C16/20. Stavka obuhvaća izradu i postavu glatke oplate, te nabavu, transport, ugradnju i njegu betona, uz potrebna ispitivanja i dokaze kvalitete.</t>
  </si>
  <si>
    <t xml:space="preserve">TEMELJNE TRAKE </t>
  </si>
  <si>
    <t>Betoniranje temeljnih traka u oplati dimenzija prema projektu betonom razreda tlačne čvrstoće C25/30. Stavka obuhvaća izradu i postavu glatke oplate, te nabavu, transport, ugradnju i njegu betona, uz potrebna ispitivanja i dokaze kvalitete.</t>
  </si>
  <si>
    <t>PODNA PLOČA DIZALA</t>
  </si>
  <si>
    <t>Betoniranje podne ploče dizala debljine 30cm u oplati vodonepropusnim betonom razreda tlačne čvrstoće C25/30. Stavka obuhvaća izradu i postavu glatke oplate, te nabavu, transport, ugradnju i njegu betona, uz potrebna ispitivanja i dokaze kvalitete.</t>
  </si>
  <si>
    <t>Betoniranje armiranobetonske podne ploče objekta,  debljine 15 cm, vodonepropusnim betonom tlačne čvrstoće C25/30. Ploča se završno zaglađuje.  Stavka obuhvaća izradu i postavu glatke oplate, te nabavu, transport, ugradnju i njegu betona, uz potrebna ispitivanja i dokaze kvalitete.</t>
  </si>
  <si>
    <t>AB ZIDOVI OKNA DIZALA</t>
  </si>
  <si>
    <t>Betoniranje armiranobetonskih zidova okna dizala debljine 20cm u oplati betonom razreda tlačne čvrstoće C25/30. Stavka obuhvaća izradu i postavu glatke oplate, te nabavu, transport, ugradnju i njegu betona, uz potrebna ispitivanja i dokaze kvalitete. Zidovi se do visine od 40 cm iznad podne AB ploče izvode vodonepropusnim betonom.</t>
  </si>
  <si>
    <t xml:space="preserve">Obračun po m³ ugrađenog betona </t>
  </si>
  <si>
    <t xml:space="preserve">Obračun po m³ ugrađenog vodonepropusnog betona </t>
  </si>
  <si>
    <t>AB PODNA PLOČA ULAZA</t>
  </si>
  <si>
    <t>Betoniranje armiranobetonske podne ploče ulaza,  debljine 20cm, vodonepropusnim betonom tlačne čvrstoće C25/30. Ploča se završno zaglađuje.  Stavka obuhvaća izradu i postavu glatke oplate, te nabavu, transport, ugradnju i njegu betona, uz potrebna ispitivanja i dokaze kvalitete.</t>
  </si>
  <si>
    <t xml:space="preserve">Betoniranje armiranobetonskih vertikalnih serklaža u oplati dimenzija prema projektu betonom razreda tlačne čvrstoće C25/30. Stavka obuhvaća izradu i postavu glatke oplate, te nabavu, transport, ugradnju i njegu betona, uz potrebna ispitivanja i dokaze kvalitete. </t>
  </si>
  <si>
    <t>AB HORIZONTALNI SERKLAŽ</t>
  </si>
  <si>
    <t>AB STROPNE PLOČE</t>
  </si>
  <si>
    <t xml:space="preserve">Betoniranje armiranobetonskih stropnih ploče debljine 16 i 18 cm u oplati betonom razreda tlačne čvrstoće C25/30. Stavka obuhvaća izradu i postavu glatke oplate, te nabavu, transport, ugradnju i njegu betona, uz potrebna ispitivanja i dokaze kvalitete. </t>
  </si>
  <si>
    <t xml:space="preserve">Izvedba armiranobetonskih nadvoja i greda u oplati betonom razreda tlačne čvrstoće C25/30. Stavka obuhvaća izradu i postavu glatke oplate te nabavu, transport, ugradnju i njegu betona, uz potrebna ispitivanja i dokaze kvalitete. </t>
  </si>
  <si>
    <t>AB ATIKA RAVNOG KROVA</t>
  </si>
  <si>
    <t>CEMENTNI MORT</t>
  </si>
  <si>
    <t xml:space="preserve">Obračun po  m² </t>
  </si>
  <si>
    <r>
      <t>Betoniranje sloja cementnog morta visoke kakvoće najmanje tlačne čvrstoće 55 N/mm</t>
    </r>
    <r>
      <rPr>
        <vertAlign val="superscript"/>
        <sz val="8"/>
        <rFont val="Arial"/>
        <family val="2"/>
        <charset val="238"/>
      </rPr>
      <t>2</t>
    </r>
    <r>
      <rPr>
        <sz val="8"/>
        <rFont val="Arial"/>
        <family val="2"/>
        <charset val="238"/>
      </rPr>
      <t xml:space="preserve"> ispod oslonaca nadvoja od čeličnih profila u naknadno probijenim zidovima u visini sloja od 50mm. Stavka obuhvaća nabavu, transport, ugradnju i njegu morta, uz potrebna ispitivanja i dokaze kvalitete.</t>
    </r>
  </si>
  <si>
    <t>ARMATURNA MREŽA</t>
  </si>
  <si>
    <t>Dobava, siječenje, savijanje i polaganje zavarenih armaturnih mreža od rebrastog čelika za armiranje B500, svih profila prema statičkom proračunu. Armatura mora biti čista bez korozije ili masnoće, pripremljena točno prema projektu konstrukcije, montirana na podmetačima i distancerima, te prije početka betoniranja pregledana od strane nadzornog inženjera.</t>
  </si>
  <si>
    <t>Obračun po kg postavljene armature</t>
  </si>
  <si>
    <t>ARMATURNE ŠIPKE</t>
  </si>
  <si>
    <t>Dobava, siječenje, savijanje i polaganje armaturnih šipki od rebrastog čelika za armiranje B500, svih profila prema statičkom proračunu. Armatura mora biti čista bez korozije ili masnoće, pripremljena i učvršćena točno prema projektu konstrukcije, montirana na podmetačima i distancerima, te prije početka betoniranja pregledana od strane nadzornog inženjera.</t>
  </si>
  <si>
    <t>SIDRENJE ARMATURE</t>
  </si>
  <si>
    <t>Stavka obuhvaća bušenje rupa u postojećim betonskim i armirano-betonskim elementima, čišćenje i pripremu podloge, nanošenje epoksidno-akrilatnog, dvokomponentnog ljepila za sidrenje prema uputi proizvođača, te umetanje armaturne šipke. Armatura je obuhvaćena drugom stavkom.</t>
  </si>
  <si>
    <r>
      <t xml:space="preserve">armaturna šipka </t>
    </r>
    <r>
      <rPr>
        <sz val="8"/>
        <rFont val="Calibri"/>
        <family val="2"/>
        <charset val="238"/>
      </rPr>
      <t>Ø</t>
    </r>
    <r>
      <rPr>
        <sz val="8"/>
        <rFont val="Arial"/>
        <family val="2"/>
        <charset val="238"/>
      </rPr>
      <t>20, duljina sidrenja 10cm</t>
    </r>
  </si>
  <si>
    <r>
      <t xml:space="preserve">armaturna šipka </t>
    </r>
    <r>
      <rPr>
        <sz val="8"/>
        <rFont val="Calibri"/>
        <family val="2"/>
        <charset val="238"/>
      </rPr>
      <t>Ø16</t>
    </r>
    <r>
      <rPr>
        <sz val="8"/>
        <rFont val="Arial"/>
        <family val="2"/>
        <charset val="238"/>
      </rPr>
      <t>, duljina sidrenja 15cm</t>
    </r>
  </si>
  <si>
    <t>LAGANI BETON</t>
  </si>
  <si>
    <t>Zidanje zidova opečnim blokom u produžnom mortu marke M10. Zida se u potpuno horizontalnim redovima s reškama d=1,2 cm, a mort se raspoređuje po cijeloj površini debljine zida. Opeka se prije zidanja obavezno mora močiti u vodu. Stavka uključuje dobavu svog potrebnog materijala, izradu skele, te transport materijala do mjesta ugradnje.</t>
  </si>
  <si>
    <t>Zidanje zidova debljine 11,5 cm blok opekom u produžnom mortu marke M5. Zida se u potpuno horizontalnim redovima s reškama d=1,2 cm, a mort se raspoređuje po cijeloj površini debljine zida. Opeka se prije zidanja obavezno mora močiti u vodu. Stavka uključuje dobavu svog potrebnog materijala, izradu skele, te transport materijala do mjesta ugradnje.</t>
  </si>
  <si>
    <t>Obračun po m² gotovog zida</t>
  </si>
  <si>
    <t>ZATVARANJE POSTOJEĆIH OTVORA</t>
  </si>
  <si>
    <t>Zatvaranje postojećih otvora i krpanje zidova punom opekom NF u produžnom mortu 1:2:6 marke M5. Potrebno je izvesti vez s postojećom opekom. Zida se u potpuno horizontalnim redovima s reškama d=1,2 cm, a mort se raspoređuje po cijeloj površini debljine zida. Opeka se prije zidanja obavezno mora močiti u vodu. Stavka uključuje dobavu svog potrebnog materijala, izradu skele, te transport materijala do mjesta ugradnje.</t>
  </si>
  <si>
    <t>ŽBUKANJE VANJSKIH ZIDOVA OD KAMENA</t>
  </si>
  <si>
    <t>Žbukanje vanjskih zidova od kamena vapneno cementnom žbukom debljine do 3,00 cm (izravnavanje za postavu toplinske izolacije). Prije žbukanja sve površine prskati rijetkim cementnim mortom. Stavka uključuje dobavu i transport svog potrebnog materijala.</t>
  </si>
  <si>
    <t xml:space="preserve">Strojno žbukanje unutarnjih zidova od opeke i betona cementno-vapnenom žbukom za strojno žbukanje. Sve podloge trebaju biti suhe, čiste, odmašćene od oplate, a starost betona min. 3 mjeseca. Spojeve različitih materijala, spojeve zatvorenih otvora u zidovima i instalaterske šliceve obavezno rabicirati, a na uglove postaviti kutne profile od pocinčanog lima (uključeno u cijenu). Žbuku završno obraditi sa grubom i finom spužvastom gladilicom. Prije žbukanja sve površine prskati rijetkim cementnim mortom. </t>
  </si>
  <si>
    <r>
      <t>Strojno žbukanje špaleta na otvorima preko 5m</t>
    </r>
    <r>
      <rPr>
        <vertAlign val="superscript"/>
        <sz val="8"/>
        <rFont val="Arial"/>
        <family val="2"/>
        <charset val="238"/>
      </rPr>
      <t>2</t>
    </r>
    <r>
      <rPr>
        <sz val="8"/>
        <rFont val="Arial"/>
        <family val="2"/>
        <charset val="238"/>
      </rPr>
      <t xml:space="preserve">, cementno-vapnenom žbukom za strojno žbukanje. Sve podloge trebaju biti suhe, čiste, odmašćene od oplate, a starost betona min. 3 mjeseca. Spojeve različitih materijala obavezno rabicirati, a na uglove postaviti kutne profile od pocinčanog lima (uključeno u cijenu). Žbuku završno obraditi sa grubom i finom spužvastom gladilicom. Prije žbukanja sve površine prskati rijetkim cementnim mortom. </t>
    </r>
  </si>
  <si>
    <t>ŽBUKANJE STROPOVA, GREDA I PODGLEDA STUBIŠTA</t>
  </si>
  <si>
    <t xml:space="preserve">Strojno žbukanje stropova, greda i podgleda stubišta od betona cementno-vapnenom žbukom za strojno žbukanje. Sve podloge trebaju biti suhe, čiste, odmašćene od oplate, a starost betona min. 3 mjeseca. Spojeve različitih materijala i instalaterske šliceve obavezno rabicirati, a na uglove postaviti kutne profile od pocinčanog lima (uključeno u cijenu). Žbuku završno obraditi sa grubom i finom spužvastom gladilicom. Prije žbukanja sve površine prskati rijetkim cementnim mortom. </t>
  </si>
  <si>
    <t>Izvedba betonske podloge - estriha uz dodatak brzosušećeg hidrauličkog veziva. Rad obuhvaća dobavu materijala, unutrašnji transport i izradu betonske plivajuće podloge (položen na sustav podnog grijanja). Stavka uključuje pripremu površine, razastiranje i ugradbu podloge, završnu obradu prema uvjetima za polaganje poda i zaštitu. Podloga se izvodi od sitnozrnog betona C20/25 te se armira armaturnom mrežom za glazure. U stavku je uključena i izrada reške na mjestima sudara sa zidovima, stupovima i ostalim vertikalnim elementima konstrukcije s umetkom od rubne izolacijske trake za podno grijanje debljine min. 8mm, te izrada dilatacija. Radove izvesti prema uputama proizvođača brzosušećeg veziva.</t>
  </si>
  <si>
    <t>- debljine 7,00 cm</t>
  </si>
  <si>
    <t>Izvedba betonske podloge - estriha uz dodatak brzosušećeg hidrauličkog veziva. Rad obuhvaća dobavu materijala, unutrašnji transport i izradu betonske plivajuće podloge (položen na toplinsku izolaciju). Stavka uključuje pripremu površine, razastiranje i ugradbu podloge, završnu obradu prema uvjetima za polaganje poda i zaštitu. Podloga se izvodi od sitnozrnog betona C20/25 te se armira armaturnom mrežom za glazure. U stavku je uključena i izrada reške na mjestima sudara sa zidovima, stupovima i ostalim vertikalnim elementima konstrukcije s umetkom od rubne izolacijske trake debljine min. 8mm, te izrada dilatacija. Radove izvesti prema uputama proizvođača brzosušećeg veziva.</t>
  </si>
  <si>
    <t>BETONSKA PODLOGA - ESTRIH položen na toplinsku izolaciju_terasa</t>
  </si>
  <si>
    <t>Izvedba betonske podloge - estriha uz dodatak brzosušećeg hidrauličkog veziva. Rad obuhvaća dobavu materijala, unutrašnji transport i izradu betonske plivajuće podloge (položen na toplinsku izolaciju). Stavka uključuje pripremu površine, razastiranje i ugradbu podloge, završnu obradu prema uvjetima za polaganje poda i zaštitu. Podloga se izvodi od sitnozrnog betona C20/25 te se armira armaturnom mrežom za glazure. U stavku je uključena i izrada reške na mjestima sudara sa zidovima, stupovima i ostalim vertikalnim elementima konstrukcije s umetkom od rubne izolacijske trake debljine min. 8mm. Radove izvesti prema uputama proizvođača brzosušećeg veziva.</t>
  </si>
  <si>
    <t>- estrih se izvodi u padu debljine 5-9cm</t>
  </si>
  <si>
    <t>Obračun po m postavljenog profila</t>
  </si>
  <si>
    <t>DILATACIJSKI PROFILI_podni</t>
  </si>
  <si>
    <t>Dobava i postava završnih, dilatacijskih, tipskih profila u podove i zidove. Profili su aluminijski sa uloškom od PVC-a. Širina dilatacije 5,00cm.</t>
  </si>
  <si>
    <t>podni profili</t>
  </si>
  <si>
    <t>zidni profili</t>
  </si>
  <si>
    <t>BUŠENJE BETONA_ploča</t>
  </si>
  <si>
    <t>Dijamantno bušenje betona za prolaz instalacija. U cijeni je obuhvaćen sav potreban rad i materijal.</t>
  </si>
  <si>
    <t>prodor Ø100 debljina ploče 20cm</t>
  </si>
  <si>
    <t>prodor Ø150 debljina ploče 20cm</t>
  </si>
  <si>
    <t>BUŠENJE BETONA_zid</t>
  </si>
  <si>
    <t>prodor Ø150 debljina zida 20cm</t>
  </si>
  <si>
    <t xml:space="preserve">Dobava i ugradnja laganog betona za izvedbu padova ravnog krova prema vodolovnim grlima. U cijenu uključen sav potrebni rad i materija. </t>
  </si>
  <si>
    <r>
      <t>Obračun po m</t>
    </r>
    <r>
      <rPr>
        <vertAlign val="superscript"/>
        <sz val="8"/>
        <rFont val="Arial"/>
        <family val="2"/>
        <charset val="238"/>
      </rPr>
      <t>2</t>
    </r>
    <r>
      <rPr>
        <sz val="8"/>
        <rFont val="Arial"/>
        <family val="2"/>
        <charset val="238"/>
      </rPr>
      <t xml:space="preserve"> </t>
    </r>
  </si>
  <si>
    <t>lagani beton u padu 4-13cm</t>
  </si>
  <si>
    <t>lagani beton u padu 4-10cm</t>
  </si>
  <si>
    <t>MONTAŽNI NADVOJI</t>
  </si>
  <si>
    <t>Obračun po komadu izvedenog nadvoja</t>
  </si>
  <si>
    <t>otvor veličine 110cm, zid debljine 12cm</t>
  </si>
  <si>
    <t>otvor veličine 90cm, zid debljine 12cm</t>
  </si>
  <si>
    <t xml:space="preserve">Izrada horizontalne hidroizolacije poda prizemlja s preklopom 10 cm slijedećeg sastava: Hladni temeljni prednamaz na bazi bitumena koji se nanosi na suhu i očišćenu podlogu četkanjem. Dva sloja visokofleksibilne polimer bitumenske hidroizolacijske trake za zavarivanje, kategorije 4, s uloškom od staklene tkanine debljine 4 mm.Stavka obuhvaća i postavu geotekstila kao razdjelnog sloja debljina 0,2 mm. Rad obuhvaća i podizanje hidroizolacijske trake uz zidove u visini 10 cm u sanitarnim čvorovima i na vertikalne betonske elemente, te obradu oko prodora instalacija. </t>
  </si>
  <si>
    <t xml:space="preserve">Obračun po m²  izvedene hidroizolacije </t>
  </si>
  <si>
    <t>traka širine 50 cm</t>
  </si>
  <si>
    <t>traka širine 30 cm</t>
  </si>
  <si>
    <t>VERTIKALNA IZOLACIJA ZIDOVA</t>
  </si>
  <si>
    <t xml:space="preserve">Izrada vertikalne hidroizolacije zida s preklopom 10 cm slijedećeg sastava: Hladni temeljni prednamaz na bazi bitumena koji se nanosi na suhu i očišćenu podlogu četkanjem. Dva sloja visokofleksibilne polimer bitumenske hidroizolacijske trake za zavarivanje, kategorije 4, s uloškom od staklene tkanine debljine 4 mm. Rad obuhvaća čišćenje i pripremu podloge i obradu oko prodora instalacija. </t>
  </si>
  <si>
    <t>EKSPANDIRAJUĆA BRTVENA TRAKA</t>
  </si>
  <si>
    <t>Dobava i ugradnja ekspandirajuće brtvene trake za izvedbu vodonepropusnog spoja armirano betonske ploče i zida okna dizala. U cijenu uključen sav potreban rad i materijal prema uputi proizvođača.</t>
  </si>
  <si>
    <t>Obračun po m postavljene trake</t>
  </si>
  <si>
    <t>Obračun po m²  izvedene hidroizolacije_podovi</t>
  </si>
  <si>
    <t>Obračun po m²  izvedene hidroizolacije_zidovi</t>
  </si>
  <si>
    <t>Dobava i postava dvokomp. elastičnog hidroizolacijskog morta na bazi polimer cementa na pod terase, mort se izvodi u  dva sloja. U slučaju većih deformacija u prvi sloj je potrebno ugraditi polipropilensku mrežicu za armiranje. Sve spojeve zidova i ploča izvesti sa dodatnim ojačanjem (PP mrežica sa PVC ojačanjem za veće pomake). Stavka uključuje sav potreban rad i materijal.</t>
  </si>
  <si>
    <t>HIDROIZOLACIJSKI MORT_prekidi u betoniranju</t>
  </si>
  <si>
    <t>Dobava i postava jednokomponentnog visokoelastičnog hidroizolacijskog morta ojačanog vlaknima za primjenu četkom ili valjkom na mjestima prekida u betoniranju (horizontalni prekid). Priprema podloge prema uputi proizvođača. Stavka uključuje sav potreban rad i materijal.</t>
  </si>
  <si>
    <t xml:space="preserve">Dobava i postava parne brane od sintetičke membrane na bazi polietilena dmin=0,15 mm ( μmin=600.000, PE), te postava sintetičkog voala ispod parne brane. Membrana se slobodno polaže na podlogu i spaja samoljepljivom trakom na bazi butil-gume u preklopu spoja od 8 cm. Periferno se membrana lijepi za atiku ili zid trakom. Sloj parne brane potrebno je dići do visine termo izolacije. Lijepljenje uračunato u stavku.    </t>
  </si>
  <si>
    <t>HIDROIZOLACIJA - RAVNI KROV I TERASA</t>
  </si>
  <si>
    <t>Dobava i postava hidroizolacije iz sintetičke membrane na bazi mekog PVC-a, armirana staklenim voalom, UV stabilna, debljine dmin= 1,5 mm. Membrane se slobodno polažu te perimetralno fiksiraju. Spojevi se obrađuju vrućim zrakom sa širinom vara od min. 3 cm, preklop 8 cm, u skladu s propisanom tehnologijom od strane proizvođača membrane. U cijenu uključena i obrada spojeva oko prodora instalacija na ravni krov.</t>
  </si>
  <si>
    <t>VERTIKALNA HIDROIZOLACIJA - RAVNI KROV I TERASA</t>
  </si>
  <si>
    <t xml:space="preserve">Dobava i postava vertikalne hidroizolacije na detalju (zid, nadozid), iz sintetičke membrane na bazi mekog PVC-a, armirana poliesterskim pletivom, UV stabilna, debljine dmin= 1,5 mm. Membrana se lijepi na podlogu parapetnog zida sa kontaktnim ljepilom, ili se mehanički pričvršćuje prema uputama proizvođača materijala. U cijenu uključena i obrada spojeva oko prodora instalacija na ravni krov.
</t>
  </si>
  <si>
    <t>HIDROIZOLACIJSKA MEMBRANA - RAVNI KROV</t>
  </si>
  <si>
    <t>Dobava i postava hidroizolacijske nearmirane membrane na bazi mekog PVC-a tipa za izradu dodatnog ojačanja u kutovima i istakama detalja na već izvedenim membranama.</t>
  </si>
  <si>
    <t xml:space="preserve">holker </t>
  </si>
  <si>
    <t>završna (putz-lajsna) r.š. 7 cm</t>
  </si>
  <si>
    <t>okapnica r.š. 20cm</t>
  </si>
  <si>
    <t>POSTAVA GEOTEKSTILA</t>
  </si>
  <si>
    <r>
      <t>Dobava i postava geotekstila min. 500 g/m</t>
    </r>
    <r>
      <rPr>
        <vertAlign val="superscript"/>
        <sz val="8"/>
        <rFont val="Arial"/>
        <family val="2"/>
        <charset val="238"/>
      </rPr>
      <t>2</t>
    </r>
    <r>
      <rPr>
        <sz val="8"/>
        <rFont val="Arial"/>
        <family val="2"/>
        <charset val="238"/>
      </rPr>
      <t xml:space="preserve">  na bazi polipropilena (PP,termo fiksirani) s preklopom od 10 cm u svrhu zaštite hidroizolacijske membrane.</t>
    </r>
  </si>
  <si>
    <t>Obračun po m²  postavljenog geotekstila</t>
  </si>
  <si>
    <t>Dobava materijala i izvedba hodnih staza, r.š. 76 cm, krovnom membranom koja se vari na postojeću hidroizolaciju. Hodna staza je od PVC-a, UV stabilna, otporna na vremenske uvjete, protuklizna.</t>
  </si>
  <si>
    <t>Obračun po m postavljene staze</t>
  </si>
  <si>
    <t>TOPLINSKA IZOLACIJA PODNE PLOČE DIZALA</t>
  </si>
  <si>
    <t>Dobava materijala i izrada toplinske izolacije podne ploče dizala. Izolacija se sastoji od ploča ekstrudiranog polistirena XPS, d=12,00 cm (min. 500kPA). Stavka uključuje i postavu razdjelnog sloja PE folije koja se postavlja na ekstrudirani polistiren (ljepljene samoljepljivom trakom). U stavku je uključen sav potreban rad i materijal.</t>
  </si>
  <si>
    <t xml:space="preserve">TOPLINSKA IZOLACIJA PODNE PLOČE </t>
  </si>
  <si>
    <t>Dobava materijala i izrada toplinske izolacije poda na tlu. Izolacija se sastoji od ploča ekstrudiranog polistirena XPS, d=2x5 cm. Prilikom polaganja paziti da se spojevi donjih i gornjih  ploča ne poklapaju. U stavku je uključen sav potreban rad i materijal.</t>
  </si>
  <si>
    <t>DODATNA TOPLINSKA IZOLACIJA</t>
  </si>
  <si>
    <t>Dobava materijala i izrada dodatne toplinske izolacije poda na tlu na mjestima gdje se ne izvodi sustav podnog grijanja . Izolacija se sastoji od ploče ekstrudiranog polistirena XPS, d=5 cm. Stavka uključuje i postavu razdjelnog sloja PE folije koja se postavlja na ekstrudirani polistiren (ljepljene samoljepljivom trakom). U stavku je uključen sav potreban rad i materijal.</t>
  </si>
  <si>
    <t>TOPLINSKA IZOLACIJA NADTEMELJA XPS 12cm</t>
  </si>
  <si>
    <t>Dobava materijala i izrada toplinske izolacije nadtemelja i zida. Izolacija se sastoji od ploča ekstrudiranog polistirena XPS, d=12 cm koje se hladnim bitumenskim ljepilom ljepe na hidroizolaciju. U cijenu uključena i postava čepaste membrane od polietilena koja osigurava zaštitu sustava. U stavku je uključen sav potreban rad i materijal.</t>
  </si>
  <si>
    <t>TOPLINSKA IZOLACIJA TERASE</t>
  </si>
  <si>
    <t>Dobava materijala i izrada toplinske izolacije terase. Izolacija se sastoji od ploče ekstrudiranog polistirena XPS, d=5 cm. Stavka uključuje i postavu razdjelnog sloja PE folije koja se postavlja na ekstrudirani polistiren (ljepljene samoljepljivom trakom). U stavku je uključen sav potreban rad i materijal.</t>
  </si>
  <si>
    <t>Dobava materijala i postava toplinske izolacije ravnog krova od ekstrudiranog polistirena XPS-a. Termoizolacija se postavlja na lagani beton u padu. Ispod termoizolacije, a iznad laganog betona postavlja se parna brana, koja je obuhvaćena posebnom stavkom. U stavku je uključen sav potreban rad i materijal, spojni i pričvrsni, a u svemu prema uputi proizvođača za postavljanje XPS-a na ravni krov.</t>
  </si>
  <si>
    <t>Obračun po m² izvedene izolacije 5cm</t>
  </si>
  <si>
    <t>Obračun po m² izvedene izolacije 10+8cm = 18cm</t>
  </si>
  <si>
    <t>TOPLINSKA IZOLACIJA ATIKE I ZIDA</t>
  </si>
  <si>
    <t>Dobava materijala i izrada toplinske izolacije AB atike i zida do visine hidroizolacije. Izolacija se sastoji od ploče ekstrudiranog polistirena XPS, mehanički pričvršćenog prema uputstvu proizvođača. U stavku je uključen sav potreban rad i materijal.</t>
  </si>
  <si>
    <t>Obračun po m² izvedene izolacije 5,00cm</t>
  </si>
  <si>
    <t>EPS DILATACIJE</t>
  </si>
  <si>
    <t>Ekspandirani polistiren debljine 14,00 cm</t>
  </si>
  <si>
    <t>Ekspandirani polistiren debljine 5,00 cm</t>
  </si>
  <si>
    <t xml:space="preserve">IZOLACIJA PODA </t>
  </si>
  <si>
    <t>Dobava materijala i izrada izolacije poda ispod podnog grijanja. Izolacija se sastoji od ploče ekspandiranog polistirena EPS 200, d=5 cm. U stavku je uključen sav potreban rad i materijal.</t>
  </si>
  <si>
    <t>TOPLINSKA IZOLACIJA STROPA PREMA NEGRIJANOM TAVANU</t>
  </si>
  <si>
    <t>OTUCANJE ŽBUKE SA STROPOVA</t>
  </si>
  <si>
    <t>Otucanje postojeće žbuke sa stropova. Stropove očistiti od stare žbuke, te otprašiti ručno metlama. U stavku uključen utovar i odvoz otpadnog materijala na gradsku deponiju udaljenosti do 5km.</t>
  </si>
  <si>
    <t>1.28.</t>
  </si>
  <si>
    <t>Dobava materijala i postava toplinske izolacije stropa prema negrijanom tavanu od tvrdih ploča kamene vune za ravne krovove debljine10+8 cm (λmin=0,036W/mK). Termoizolacija se postavlja na pod tavana, na betonsku podlogu. Ispod mineralne vune se postavlja parna brana od polietilena ojačana tkaninom visoko otpornom na kidanje sa preklopom 10-15cm, a na mineralnu vunu se postavlja paropropusna vodonepropusna folija sa preklopom pričvršćena na mineralnu vunu. U stavku je uključen sav potreban rad i materijal (kamena vuna, parna brana, paropropusna vodonepropusna folija).</t>
  </si>
  <si>
    <t>TESARSKI I KROVOPOKRIVAČKI RADOVI</t>
  </si>
  <si>
    <t>KROVNA KONSTRUKCIJA</t>
  </si>
  <si>
    <t xml:space="preserve">Izrada drvene krovne konstrukcije od punog drveta klase C24. Stavka obuhvaća nabavu i ugradnju svog potrebnog čeličnog okova završno zaštičenog vručim cinčanjem kao i premaz građe zaštitnim antifungicidnim sredstvom. </t>
  </si>
  <si>
    <t>Obračun po m² kose površine krova</t>
  </si>
  <si>
    <t xml:space="preserve">Dobava materijala i pribijanje oplate od OSB ploča debljine 18mm na krovnu konstrukcijun. </t>
  </si>
  <si>
    <t>OPLATA OD OSB PLOČA</t>
  </si>
  <si>
    <t>LETVE I KONTRALETVE</t>
  </si>
  <si>
    <t xml:space="preserve">Dobava materijala i postava kontraletava koje se polažu paralelno sa strehom i letava koje se polažu okomito na strehu. U stavku je uključena dobava i montaža folije paropropusna vodonepropusna krovna folija koja se postavlja na daščanu oplatu. </t>
  </si>
  <si>
    <t>POKRIVANJE CRIJEPOM</t>
  </si>
  <si>
    <t xml:space="preserve"> -  vezanje i pripasavanje crijepova uz otvore i na završecima krova</t>
  </si>
  <si>
    <t xml:space="preserve"> - crijep snjegobran 3kom/m²</t>
  </si>
  <si>
    <t xml:space="preserve"> - crijep zračnik 10kom/100m² krov.ploh.</t>
  </si>
  <si>
    <t xml:space="preserve"> - PVC zaštitne trake </t>
  </si>
  <si>
    <t>Stavka uključuje i postavu zaštitne mrežice protiv ulaska štetočina u prostor krovišta. Radove izvoditi isključivo prema uputama proizvođača crijepa.</t>
  </si>
  <si>
    <t>Pokrivanje kosog krova utorenim glinenim crijepom u boji RAL 7016 na prethodno izvedenu drvenu konstrukciju. U cijenu je uključen sav rad i potreban materijal uključivo:</t>
  </si>
  <si>
    <t>SNJEGOBRAN</t>
  </si>
  <si>
    <t>Dobava i ugradnja snjegobrana što uključuje:</t>
  </si>
  <si>
    <t xml:space="preserve"> - dobavu i ugradnju trakastih snjegobrana</t>
  </si>
  <si>
    <t xml:space="preserve"> - podloga modulnog priključ./sist. snjegobran</t>
  </si>
  <si>
    <t xml:space="preserve"> - modulni priključak snjegobrana</t>
  </si>
  <si>
    <t xml:space="preserve"> - rešetka i potporanj snjegobrana</t>
  </si>
  <si>
    <t>Obraćun po m ugrađenog snjegobrana (uključen linijski preklop)</t>
  </si>
  <si>
    <t>SLJEMENJAK</t>
  </si>
  <si>
    <t xml:space="preserve">Obračun po m </t>
  </si>
  <si>
    <t>ČELIČNA KONSTRUKCIJA NADSTREŠNICE NAD ULAZOM</t>
  </si>
  <si>
    <t xml:space="preserve">Dobava  materijala,  izrada,  transport  i  montaža čelične konstrukcije nadstrešnice nad ulazom. Čelična konstrukcija se izvodi iz HOP cijevnih profila, čelika S235. U cijenu uračunati sve potrebne pločevine, te sav  potreban  ugradbeni  materijal (spojni i pričvrsni) u svemu  prema  statičkom proračunu, važećim normama i pravilima struke. Vijci su klase 8.8., var kvalitete II. Čelična  konstrukcija pjeskarena do čistoće Sa 2 1/2, antikorotivno   zaštičena  sustavom za razred korozivne izloženosti C2, trajnost sustava antikorozivne zaštite srednja. Sve izvesti prema statičkom proračunu i arhitektonskom projektu. Prije početka radova izvođač je dužan sastaviti detaljan plan montaže ovisno o raspoloživim sredstvima i uvjetima na gradilištu. Sa montažom se može početi tek kada nadzorni inženjer odobri plan montaže.  Izvođač je obavezan izraditi radioničke nacrte s rješenim i proračunatim detaljima, te ih dostaviti projektantu na ovjeru. U cijenu uračunati sav potreban rad  i ugradbeni materijal, te upotrebu dizalice, skela i podizne radne platforme za radove na visini. Sve mjere kontrolirati na licu mjesta.
</t>
  </si>
  <si>
    <t xml:space="preserve">Obračun po kg ugrađenog čelika
</t>
  </si>
  <si>
    <t>NADVOJI</t>
  </si>
  <si>
    <t xml:space="preserve">Dobava  materijala, izrada,  transport  i  montaža čeličnih nadvoja u probijenim zidovima. Čelični nadvoji se izvode iz HEA 120 profila, čelika S235. U cijenu uračunati sve potrebne pločevine, te sav  potreban  ugradbeni  materijal (spojni i pričvrsni) u svemu  prema  statičkom proračunu, važećim normama i pravilima struke. Vijci su klase 8.8., var kvalitete II. Čelična  konstrukcija pjeskarena do čistoće Sa 2 1/2, antikorotivno   zaštičena  vručim cinčanjem. Sve izvesti prema statičkom proračunu i arhitektonskom projektu. Prije početka radova izvođač je dužan sastaviti detaljan plan montaže ovisno o raspoloživim sredstvima i uvjetima na gradilištu. Sa montažom se može početi tek kada nadzorni inženjer odobri plan montaže.  Izvođač je obavezan izraditi radioničke nacrte s rješenim i proračunatim detaljima, te ih dostaviti projektantu na ovjeru. U cijenu uračunati sav potreban rad  i ugradbeni materijal, te upotrebu dizalice, skela i podizne radne platforme za radove na visini. Sve mjere kontrolirati na licu mjesta.
</t>
  </si>
  <si>
    <t>OBLOGA UGRADBENOG MODULA-GK ploče_vlagootporne</t>
  </si>
  <si>
    <t xml:space="preserve">"Dobava materijala i izvedba obloge ugradbenog modula s vodokotlićem za konzolnu WC školjku GK pločama. Obloga se izvodi jednostranom oblogom 2x1,25cm vlagootpornim gips-kartonskim pločama koje se montiraju na konstrukciju iz pocinčanih profila. Po postavi treba spojeve ploča bandažirati i gletati odgovarajućom masom i vidljive plohe premazati odgovarajućom impregnacijom (u cijeni) za završnu obradu bojanjem (bojanje u posebnoj stavci soboslikarskih radova). Sve izvesti prema uputstvima proizvođača. Sve spojeve GK ploča s obodnim konstrukcijama brtviti ispunjivačem spojeva  i trakama za spojeve (obavezno zapunjavanje spojeva prvog sloja ploča), a na sudaru ploča s drugim materijalima postaviti razdjelnu traku ili fugirati trajno elastičnim kitom. Uključivo sav potreban materijal: spojna sredstva, uglovni profili.
</t>
  </si>
  <si>
    <t xml:space="preserve">Obračun po m² izvedene obloge </t>
  </si>
  <si>
    <t>OGRADA STUBIŠTA</t>
  </si>
  <si>
    <t>OGRADA STAKLENIH STJENA</t>
  </si>
  <si>
    <t xml:space="preserve">Nabava materijala i izrada ograde staklenih stjena visine 110cm od nehrđajućeg čelika. Ograda se sastoji od okruglih profila: stupovi i rukohvat Ø40 mm i pet horizontalnih ispuna Ø20 mm. Prije izrade obavezna je provjera na mjestu ugradnje. U stavku je uključen sav spojni i pričvrsni materijal te svi radovi potrebni za izradu i montažu do potpune gotovosti i funkcionalnosti. Izraditi prema shemi.
</t>
  </si>
  <si>
    <t xml:space="preserve">Nabava materijala i izrada staklene uklještene ograde bez vidljivog okova. Visina ograde 110cm. Čelični profil se montira bočno na armirano betonsku ploču. Ograda se izvodi od siguronosnog laminiranog stakla debljine 16,00mm, bez izvedbe rukohvata. Prije izrade obavezna je provjera na mjestu ugradnje. U stavku je uključen sav spojni i pričvrsni materijal te svi radovi i materijali potrebni za izradu i montažu do potpune gotovosti i funkcionalnosti. </t>
  </si>
  <si>
    <t>OGRADA TERASE I STUBIŠTA</t>
  </si>
  <si>
    <t>NADSTREŠNICA NAD ULAZOM</t>
  </si>
  <si>
    <t>POKROV NADSTREŠNICE NAD ULAZOM</t>
  </si>
  <si>
    <t>Ukupno 3. - STAKLARSKI RADOVI (kn) :</t>
  </si>
  <si>
    <t>ETICS FASADNI SUSTAV</t>
  </si>
  <si>
    <t>debljina mineralne vune 20,00cm</t>
  </si>
  <si>
    <t>debljina mineralne vune 14,00cm</t>
  </si>
  <si>
    <t>debljina mineralne vune 5,00cm</t>
  </si>
  <si>
    <t>debljina ekspandiranog polistirena 5,00 cm</t>
  </si>
  <si>
    <t>debljina ekspandiranog polistirena 3,00 cm</t>
  </si>
  <si>
    <t>IZOLACIJA ZIDA I STROPA PREMA NEGRIJANOM PROSTORU</t>
  </si>
  <si>
    <r>
      <t>Dobava i izrada toplinske izolacije zida i stropa prema negrijanom prostoru prema uputstvima proizvođača komplet sa svim metalnim rubnim, uglovnim i završnim profilima. Ploče se postavljaju ljepljenjem na podlogu. Podloge moraju biti ravne, čiste, čvrste i suhe. Nakon očvršćenja, neravnine brusiti brusnim papirom. Dodatno učvršćivanje izvodi se pričvrsnicama koje je potrebno učvrstiti u nosivu konstrukciju gradevine sa 5 kom/m</t>
    </r>
    <r>
      <rPr>
        <vertAlign val="superscript"/>
        <sz val="8"/>
        <rFont val="Arial"/>
        <family val="2"/>
        <charset val="238"/>
      </rPr>
      <t>2</t>
    </r>
    <r>
      <rPr>
        <sz val="8"/>
        <rFont val="Arial"/>
        <family val="2"/>
        <charset val="238"/>
      </rPr>
      <t xml:space="preserve"> najranije 12 sati nakon ljepljenja. Gletanje ploča polimercementnim ljepilom u 2 sloja u debljini 2-3 mm. Armiranje staklenom mrežicom utiskujući u svježi sloj polimercementnog ljepila sa preklopom 10 cm. Prethodno postavljati kutni profil s mrežicom na svim uglovima, uključujući i sve uglove oko otvora. Dodatne trake 50x30 cm položiti dijagonalno na uglovima uz otvore. Drugi sloj polimercementnog ljepila nanositi na očvrsli prvi sloj. U stavku je uključena i izrada špaleta oko svih otvora, dok su u navedeni obračun odbijani samo otvori veći od 3,00 m</t>
    </r>
    <r>
      <rPr>
        <vertAlign val="superscript"/>
        <sz val="8"/>
        <rFont val="Arial"/>
        <family val="2"/>
        <charset val="238"/>
      </rPr>
      <t>2</t>
    </r>
    <r>
      <rPr>
        <sz val="8"/>
        <rFont val="Arial"/>
        <family val="2"/>
        <charset val="238"/>
      </rPr>
      <t>. U stavku su uključene sve potrebne predradnje prema uputstvima proizvođača za odabrani sustava.                                                                             Sustav izolacije se sastoji od:
- Izolacijske ploče od ekspandiranog polistirena pričvšćene građevinskim ljepilom i pričvrsnicama min 5 kom/m</t>
    </r>
    <r>
      <rPr>
        <vertAlign val="superscript"/>
        <sz val="8"/>
        <rFont val="Arial"/>
        <family val="2"/>
        <charset val="238"/>
      </rPr>
      <t>2</t>
    </r>
    <r>
      <rPr>
        <sz val="8"/>
        <rFont val="Arial"/>
        <family val="2"/>
        <charset val="238"/>
      </rPr>
      <t xml:space="preserve">
- Alkalno otporna staklena mrežica u sloju polimercementnog ljepila
</t>
    </r>
  </si>
  <si>
    <t>debljina ekspandiranog polistirena 14,00 cm</t>
  </si>
  <si>
    <t xml:space="preserve">FASADNI SUSTAV IZOLACIJE SOKLA </t>
  </si>
  <si>
    <t>razvijene širine 600 mm</t>
  </si>
  <si>
    <t>razvijene širine 450 mm</t>
  </si>
  <si>
    <t>OPŠAV PROTUPOŽARNOG ZIDA</t>
  </si>
  <si>
    <t>Izrada opšava spoja pokrova i protupožarnog zida. Opšav se izvodi od plastificiranog čeličnog pocinčanog lima debljine 0,6 mm u boji RAL 7016. Stavka uključuje dobavu materijala, postavu limenog opšava, brtvila, te sav potrebni spojni i pričvrsni materijal.</t>
  </si>
  <si>
    <t>OPŠAV ISPOD STAKLENE OGRADE</t>
  </si>
  <si>
    <t xml:space="preserve">razvijene širine 200 mm </t>
  </si>
  <si>
    <t>HORIZONTALNI OLUK</t>
  </si>
  <si>
    <t>Izrada opšava ispod staklene ograde. Opšav se izvodi od plastificiranog aluminijskog lima debljine 0,6 mm u boji RAL 7016. Stavka uključuje dobavu materijala, postavu limenog opšava s nosačima, te sav potrebni spojni i pričvrsni materijal.</t>
  </si>
  <si>
    <t>Izrada i postava horizontalnog oluka od plastificiranog čeličnog pocinčanog bojanog lima debljine 0,6 mm, u boji RAL 7016. Uključivo nosači, spojna sredstva i sav sitni i potrošni materijal. Horizontalni oluk Ø125.</t>
  </si>
  <si>
    <t>OKAPNICA ZA ŽLJEB</t>
  </si>
  <si>
    <t>Obračun po m postavljene okapnice</t>
  </si>
  <si>
    <t xml:space="preserve">Izrada, dobava i montaža okapa žljeba horizontalnog oluka r.š. 250 mm  izrađenog od čeličnog pocinčanog bojanog lima debljine 0,60mm u boji RAL 7016, a cijenom stavke obuhvačen sav potreban rad, te sav spojni i brtveni materijal. </t>
  </si>
  <si>
    <t>VERTIKALNI OLUK</t>
  </si>
  <si>
    <r>
      <t xml:space="preserve">vertikalni oluk </t>
    </r>
    <r>
      <rPr>
        <sz val="8"/>
        <color indexed="8"/>
        <rFont val="Arial"/>
        <family val="2"/>
        <charset val="238"/>
      </rPr>
      <t>Ø100</t>
    </r>
  </si>
  <si>
    <t>Izrada i postava vertikalnog oluka za odvod krovne vode okruglog presjeka od pocinčanog bojanog lima debljine 0.60 mm u boji RAL 7016 .U stavku je uključen sav potreban materijal uključujući obujmice i fazonske komade za spoj na žljeb, mreže za skupljanje lišća.</t>
  </si>
  <si>
    <t>KAPA ZA DIMNJAK</t>
  </si>
  <si>
    <t>Izrada i montaža kape za dimnjak (dimenzije dimnjaka 40x40cm) i okapnice od pocinčanog bojanog lima u boji RAL 7016. Uključivo nosači, spojna sredstva i sav sitni i spojni materijal.</t>
  </si>
  <si>
    <t>SABIRNI KOTLIČ</t>
  </si>
  <si>
    <t>Ukupno 4. - FASADERSKI RADOVI (kn) :</t>
  </si>
  <si>
    <t>Obračun po m' izvedenog rukohvata</t>
  </si>
  <si>
    <t>STAKLENA STJENA</t>
  </si>
  <si>
    <t>PROZOR</t>
  </si>
  <si>
    <t>JEDNOKRILNA VRATA</t>
  </si>
  <si>
    <t>Izrada, dobava i ugradnja unutarnjih jednokrilnih zaokretnih vrata , obojano sa poliuretanskim lakom u boji RAL 7047. Krilo ravno šperano s okvirom od masivnog drveta i ispunom od okal iverice,dovratnik sa širinom zida,perima i lajsnama od mdf-a. U stavku je uključen sav potreban materijal i okov,  brava s ključem, izrezivanje otvora i ugradnja prostrujnih rešetki, te sustav zaključavanja master ključem.</t>
  </si>
  <si>
    <t>ZIDNE PLOČICE 20x40cm</t>
  </si>
  <si>
    <t>PODNE PLOČICE 40/40cm</t>
  </si>
  <si>
    <t>PODNE PLOČICE_stubište</t>
  </si>
  <si>
    <t>- podest</t>
  </si>
  <si>
    <t>- gazište 29cm</t>
  </si>
  <si>
    <t>PODNE PLOČICE 40x40cm_vanjske</t>
  </si>
  <si>
    <t>PODNE PLOČICE STUBIŠTA_vanjske</t>
  </si>
  <si>
    <t>- čelo 15cm</t>
  </si>
  <si>
    <t>TAKTILNE POVRŠINE</t>
  </si>
  <si>
    <t>Postava taktilne površine od PVC-a u boji RAL 7016. Crte vođenja i polja upozorenja ugrađuju se kao samostalni elementi koji se postavljaju preko šablona. Taktilne površine se izvode na podlozi od PVC-a ili keramičkih pločica. U cijeni obuhvaćen sav potreban rad i materijal.</t>
  </si>
  <si>
    <t>Obračun po m postavljene taktilne površine</t>
  </si>
  <si>
    <t>LIM U OBLIKU LAMPERIJE_oblaganje strehe</t>
  </si>
  <si>
    <t>Obračun po m² postavljene lamperije</t>
  </si>
  <si>
    <t>ZIDOVI OŽBUKANI_disperzivne boje</t>
  </si>
  <si>
    <t xml:space="preserve">Soboslikarska obrada zida unutarnjeg prostora ožbukanih produžnom žbukom. Rad obuhvaća čišćenje površine, gletanje dva puta disperzivnim kitom, brušenje gletanih površina, otprašivanje, impregnaciju površine (impregnacija za disperzivne boje) i dvostruko bojanje disperzivnim akrilnim bojama (RAL9016 i bijela boja). Dobava i ugradba potrebnog materijala uključena u stavku. </t>
  </si>
  <si>
    <t>10.2.</t>
  </si>
  <si>
    <t>STROPOVI OŽBUKANI_disperzivne boje</t>
  </si>
  <si>
    <t xml:space="preserve">Soboslikarska obrada stropa unutarnjeg prostora ožbukanih produžnom žbukom. Rad obuhvaća čišćenje površine, gletanje dva puta disperzivnim kitom, brušenje gletanih površina, otprašivanje, impregnaciju površine (impregnacija za disperzivne boje) i dvostruko bojanje disperzivnim akrilnim bojama (RAL9016 i bijela boja). Dobava i ugradba potrebnog materijala uključena u stavku. </t>
  </si>
  <si>
    <t>Dobava i ugradnja otirača s pripadajućim okvirom od nehrđajućeg čelika u pod vanjskog prostora (betonski opločnici) na ulaznim vratima. Okvir je od nehrđajućeg čelika kutnika 25x25x2mm ugrađen u betonsku podlogu (stavkom obuhvaćena izrada betonske podloge), a otirač je izrađen od aluminijskih lamela ispunjenih četkom. Visina lamela za ugradnju u okvir je 20mm. Sve kompletno ugrađeno i montirano. Vanjski otirač izrađen od alu profila kao rebra, s ispunom od kasetne četke, slobodno položen u predhodno ugrađeni okvir s kasetnom četkom. Uključivo i samonivelirajuća brzovezujuća masa za niveliranje u sloju do 3,00mm.</t>
  </si>
  <si>
    <t>120/60cm</t>
  </si>
  <si>
    <t>ELEKTRIČNO DIZALO</t>
  </si>
  <si>
    <t>UKLANJANJE POSTOJEĆE OGRADE</t>
  </si>
  <si>
    <t>Obračun po m uklonjene ograde</t>
  </si>
  <si>
    <t>SJEČENJE STABALA</t>
  </si>
  <si>
    <t>Sječenje stabala sa kresanjem grana, rezanjem debala na dužine pogodne za prijevoz i vađenjem korjena i panjeva. Rad obuhvaća uklanjanje, te utovar i odvoz stabla na odlagalište udaljenosti do 5km.</t>
  </si>
  <si>
    <t>promjera do 50-90cm</t>
  </si>
  <si>
    <t>RAZBIJANJE I UKLANJANJE BETONSKE STAZE OKO OBJEKTA</t>
  </si>
  <si>
    <t>Razbijanje vanjske betonske staze oko postojećeg objekta. U stavku je uključen sav potreban rad, prijenos šute do vozila, utovar i odvoz na gradsku deponiju udaljenosti do 5km.</t>
  </si>
  <si>
    <t>KRČENJE GRMLJA I ŠIBLJA</t>
  </si>
  <si>
    <t>Krčenje grmlja i šiblja do 10cm promjera sa utovarom i odvozom. Materijal dobiven krčenjem odvozi se na gradsko odlagalište udaljeno do 10km.</t>
  </si>
  <si>
    <t>ISKOP I UKLANJANJE REVIZIONOG OKNA</t>
  </si>
  <si>
    <t xml:space="preserve">Iskop i uklanjanje postojećih revizionih okana. U cijenu uključen sav potreban rad. Utovar otpadnog materijala u vozilo i odvoz na gradsku deponiju udaljenosti do 5km. </t>
  </si>
  <si>
    <t>Obračun po kom</t>
  </si>
  <si>
    <t>PRIPREMNI RADOVI</t>
  </si>
  <si>
    <t>Ukupno 1. - PRIPREMNI RADOVI (kn) :</t>
  </si>
  <si>
    <t>Skidanje humusnog sloja debljine 20 cm. Iskop vršiti isključivo strojno. U cijenu uključiti utovar iskopanog materijala u prijevozno sredstvo i prijevoz na gradsko odlagalište udaljenosti do 5km.</t>
  </si>
  <si>
    <t>Strojni iskop u zemljanom i mješanom materijalu za izradu posteljice manipulativnih površina prema kotama i prilozima iz projekta. Kvalitetnim zemljanim materijalom u završnoj fazi radova izvršiti nasipavanje. U cijenu uključiti utovar iskopanog materijala u prijevozno sredstvo i prijevoz na gradilišnu deponiju.</t>
  </si>
  <si>
    <t>UREĐENJE POSTELJICE</t>
  </si>
  <si>
    <r>
      <t>Uređenje posteljice manipulativnih površina. Radovi na uređenju posteljice obuhvaćaju planiranje, eventualno potrebno prosušivanje ili vlaženje materijala i zbijanje do propisane zbijenosti Me=25 MN/m</t>
    </r>
    <r>
      <rPr>
        <vertAlign val="superscript"/>
        <sz val="8"/>
        <rFont val="Arial"/>
        <family val="2"/>
        <charset val="238"/>
      </rPr>
      <t>2</t>
    </r>
    <r>
      <rPr>
        <sz val="8"/>
        <rFont val="Arial"/>
        <family val="2"/>
        <charset val="238"/>
      </rPr>
      <t xml:space="preserve">. Rad se mjeri i obračunava po kvadratnom metru uređene i zbijene posteljice. </t>
    </r>
  </si>
  <si>
    <t>Obračun po m² izvedene posteljice</t>
  </si>
  <si>
    <t>UREĐENJE TEMELJNOG TLA</t>
  </si>
  <si>
    <r>
      <t>Nabava, doprema i ugradnja geotekstila (300g/m</t>
    </r>
    <r>
      <rPr>
        <vertAlign val="superscript"/>
        <sz val="8"/>
        <rFont val="Arial"/>
        <family val="2"/>
        <charset val="238"/>
      </rPr>
      <t>2</t>
    </r>
    <r>
      <rPr>
        <sz val="8"/>
        <rFont val="Arial"/>
        <family val="2"/>
        <charset val="238"/>
      </rPr>
      <t xml:space="preserve">). Geotekstil se polaže na ravnu odgovarajuće pripremljenu površinu. Rad na postavljanju geotekstila obračunava se i mjeri u četvornim metrima. Stavka obuhvaća sav materijal, prijevoz i rad na postavljanju geotekstila kao i sve ostalo potrebno za polaganje geotekstila.
</t>
    </r>
  </si>
  <si>
    <t>Nasip kvalitetnim zemljanim materijalom dobivenim iz iskopa po zelenim površinama uz razastiranje, fino planiranje i valjanje.</t>
  </si>
  <si>
    <t>Obračun po m³ prevezenog iskopanog sraslog materijala</t>
  </si>
  <si>
    <r>
      <t>Izvedba travnjaka - gnojenje s 5l/m</t>
    </r>
    <r>
      <rPr>
        <vertAlign val="superscript"/>
        <sz val="8"/>
        <rFont val="Arial"/>
        <family val="2"/>
        <charset val="238"/>
      </rPr>
      <t>2</t>
    </r>
    <r>
      <rPr>
        <sz val="8"/>
        <rFont val="Arial"/>
        <family val="2"/>
        <charset val="238"/>
      </rPr>
      <t>, fino planiranje s potrebnim nagibom za površinsku odvodnju, nabava i sjetva tipske travne smjese za pejsažno-parkovne travnjake, količina prema tehnološkim uputama proizvođača, ježenje, valjanje, rošenje, te potrebno košenje do primopredaje radova.</t>
    </r>
  </si>
  <si>
    <t>ACER PALMATUM visine min. 120cm</t>
  </si>
  <si>
    <t>2.8.</t>
  </si>
  <si>
    <t>Ukupno 2. - ZEMLJANI RADOVI (kn) :</t>
  </si>
  <si>
    <t>- strojni iskop 95%</t>
  </si>
  <si>
    <t>- ručni iskop 5%</t>
  </si>
  <si>
    <t>2.9.</t>
  </si>
  <si>
    <t>2.10.</t>
  </si>
  <si>
    <t>DEKORATIVNI MALČ</t>
  </si>
  <si>
    <t>Dobava i postava dekorativnog malča u debljini 5cm od kore crnogoričnog drveća. Malč se postavlja na vodopropusnu agrotekstil foliju-pokrivku. Cijenom obuhvaćen sav potreban rad i materijal.</t>
  </si>
  <si>
    <t xml:space="preserve">Nabava   sadnica   grmlja  A  kvalitete,  s  čvrstom  korjenovom  balom,  te doprema sadnica na gradilište s pažljivim istovarom. U cijenu stavke uključeno:                                                                  Iskop jame za sadnju  grmlja vel. 50X50x50 cm s rahljenjem dna. Iskopani materijal u slučaju potrebe zamjene zemlje odvesti na udaljenost do 5 km na deponiju. Dobava, doprema i punjenje sadne jame plodnom humusnom zemljom. Sadnja  grmlja  zatrpavanjem  sadne  jame  s  plodnom  humusnom  zemljom (0,06 m³/sadnici) izmješanom s pregorjelim stajskim gnoje m, 5 lit. po grmu dodavanje mineralnog gnoja  6-8  mjeseci  u količini  10  dkg po sadnici, te jednokratno zalijevanje.          </t>
  </si>
  <si>
    <t>NERIUM OLEANDER "NANUM"</t>
  </si>
  <si>
    <t>2.11.</t>
  </si>
  <si>
    <t>Betoniranje podne ploče vanjske jedinice dizalice topline debljine 20cm u oplati  betonom razreda tlačne čvrstoće C25/30. Stavka obuhvaća izradu i postavu glatke oplate, te nabavu, transport, ugradnju i njegu betona, uz potrebna ispitivanja i dokaze kvalitete.</t>
  </si>
  <si>
    <t>Armatura</t>
  </si>
  <si>
    <t>TEMELJNE STOPE</t>
  </si>
  <si>
    <t>PODNA PLOČA DIZALICE TOPLINE</t>
  </si>
  <si>
    <t xml:space="preserve">BETONSKI RUBNJAK </t>
  </si>
  <si>
    <t>Dobava i ugradnja betonskih montažnih rubnjaka od betona klase C40/45 otpornih na smrzavanje i soli za odmrzavanje, u oblogu od betona C12/15 u količini 0,06 m³/m' s međusobnim dilatacijama od 1 cm zapunjenih cementnim mortom.</t>
  </si>
  <si>
    <t>- rubnjaci 6/20/100</t>
  </si>
  <si>
    <r>
      <t>Izrada donjeg nosivog sloja od mehanički zbijenog zrnatog kamenog materijala kontinuiranog granulometrijskog sastava 0/60 mm do traženog modula stišljivosti (ispod kolnih površina min. 80MN/m</t>
    </r>
    <r>
      <rPr>
        <vertAlign val="superscript"/>
        <sz val="8"/>
        <rFont val="Arial"/>
        <family val="2"/>
        <charset val="238"/>
      </rPr>
      <t>2</t>
    </r>
    <r>
      <rPr>
        <sz val="8"/>
        <rFont val="Arial"/>
        <family val="2"/>
        <charset val="238"/>
      </rPr>
      <t>, ispod pješačkih površina min60MN/m</t>
    </r>
    <r>
      <rPr>
        <vertAlign val="superscript"/>
        <sz val="8"/>
        <rFont val="Arial"/>
        <family val="2"/>
        <charset val="238"/>
      </rPr>
      <t>2</t>
    </r>
    <r>
      <rPr>
        <sz val="8"/>
        <rFont val="Arial"/>
        <family val="2"/>
        <charset val="238"/>
      </rPr>
      <t>). Zbijanje vršiti vibrovaljcima do traženog modula stišljivosti. Rad obuhvaća dobavu materijala, razastiranje, planiranje i zbijanje.</t>
    </r>
  </si>
  <si>
    <t>Dobava i popločenje površina opločnicima 20/20/7 cm, 20x10x7 cm i 10/10/7 cm. Opločnici se polažu u sloj drobljene kamene sipine granulacije 2-4 mm, debljine 3,0 cm. Dobava svog potrebnog materijala te izvedba sloja kamene sipine uključeni su u stavku. Svi elementi moraju se se polagati u pravilnoj visini u dobrom pravcu ,širina fuga min 3-4 mm . Fuge se popunjavaju kvarcnim pijeskom. Zatvaranje fuga se izvodi kontinuirano prateći napredovanje polaganja. Popločenu površinu nakon fugiranja očistiti i do stabilnosti sabijati. Nakon sabijanja treba više puta puniti pijeskom,sve dok fuge ne budu trajno zatvorene.Stavka uključuje sav potreban materijal za fugiranje i rad strojeva.</t>
  </si>
  <si>
    <t>ANTISTRES PODLOGA</t>
  </si>
  <si>
    <t>Obračun po m² antistres podloge</t>
  </si>
  <si>
    <t>KAMENI OBLUCI</t>
  </si>
  <si>
    <r>
      <t>Obračun po m</t>
    </r>
    <r>
      <rPr>
        <vertAlign val="superscript"/>
        <sz val="8"/>
        <rFont val="Arial"/>
        <family val="2"/>
        <charset val="238"/>
      </rPr>
      <t>2</t>
    </r>
    <r>
      <rPr>
        <sz val="8"/>
        <rFont val="Arial"/>
        <family val="2"/>
        <charset val="238"/>
      </rPr>
      <t xml:space="preserve"> ugrađenih oblutaka</t>
    </r>
  </si>
  <si>
    <t xml:space="preserve">Dimenzije: (DxŠxV) 1800 x 500 x 565 mm (+/-5%)
Montaža: na pripremljenu betonsku podlogu (obuhvaćeno stavkom betonski radovi).
Konstrukcija se izvodi od čeličnih profila koji su zaštičeni vručim cinčanjem, te završno UV-stabilizirajučim zapečenim prahom u boji.
Sjedište se izrađuje od letava sibirskog Ariša zaštičeno ekološkim impregnatorima na bazi vode.                                                     Rad uključuje dobavu, dopremu i ugradnju sprave prema projektu.                                                                                                                                                                         
</t>
  </si>
  <si>
    <t xml:space="preserve">Zapremnina: 35l (+/-5%)                                                                                                        Montaža: na pripremljenu betonsku podlogu (obuhvaćeno stavkom betonski radovi).
Konstrukcija se izvodi od čeličnih profila koji su zaštičeni vručim cinčanjem, te završno UV-stabilizirajučim zapečenim prahom u boji. Obloga se izrađuje od perforiranog pocinčanog lima zaštićenog UV-stabilizirajučim zapečenim prahom u boji.
Pražnjenje koša se vrši rotacijom oko stupa. Koš je opremljen zaštitom od kiše.                                                                                            Rad uključuje dobavu, dopremu i ugradnju sprave prema projektu.                                                                                     
</t>
  </si>
  <si>
    <t xml:space="preserve">Preporučena dob: od 5 do 12 godina
Montaža: na pripremljenu betonsku podlogu (obuhvaćeno stavkom betonski radovi).
Vrtuljak omogućuje samostalnu igru jednog djeteta ili više djece. Konstrukcija dječjeg igrala se izrađuje od čeličnih cijevi, profila i limova koji su spojeni zavarivanjem i vijčanom vezom u funkcionalnu cjelinu. Metalna konstrukcija se zaštičuje plastifikacijom u dva sloja, antikorozivnim temeljnim slojem i završnim dekorativnim slojem u boji.  Sjedište se izrađuje od HDPE ploča u boji, otporno na vremenske utjecaje te UV zrake. Rad uključuje dobavu, dopremu i ugradnju sprave prema projektu.      
</t>
  </si>
  <si>
    <t xml:space="preserve">Preporučena dob: od 2 do 12 godina
Montaža: na pripremljenu betonsku podlogu (obuhvaćeno stavkom betonski radovi).
Dječje igralo se sastoji od dvije ljuljačke ovješene o gredu.
Omogućuje samostalnu igru jednog djeteta ili dvoje djece.
Konstrukcija igrala se izrađuje od aluminijskih profila koji su završno zaštičeni UV-stabilnim zapečenim prahom u boji. Jedno sjedište ljuljačke se izrađuje od gume sa ojačanjima, a drugo od automobilske gume. Lanci se izrađuju od nehrđajućeg čelika. Rad uključuje dobavu, dopremu i ugradnju sprave prema projektu.      
</t>
  </si>
  <si>
    <t>Izrađeno od HDPE ploča sa zaobljenim rubovima u boji.
Isporučuje se sa pijeskom granulacije 0-2mm. Dimenzije : min. 2000 x 2000 x 200 mm</t>
  </si>
  <si>
    <t xml:space="preserve">ZIDARSKI RADOVI  </t>
  </si>
  <si>
    <t>AB VERTIKALNI I HORIZONTALNI SERKLAŽI</t>
  </si>
  <si>
    <t>Betoniranje armiranobetonskih vertikalnih i horizontalnih serklaža ogradnog zida u oplati dimenzija prema projektu betonom razreda tlačne čvrstoće C25/30. Stavka obuhvaća izradu i postavu glatke oplate, te nabavu, transport, ugradnju i njegu betona, uz potrebna ispitivanja i dokaze kvalitete.</t>
  </si>
  <si>
    <t>Zidanje ogradnog zida opečnim blokom u produžnom mortu marke M5. Zida se u potpuno horizontalnim redovima s reškama d=1,2 cm, a mort se raspoređuje po cijeloj površini debljine zida. Opeka se prije zidanja obavezno mora močiti u vodu. Stavka uključuje dobavu svog potrebnog materijala, izradu skele, te transport materijala do mjesta ugradnje.</t>
  </si>
  <si>
    <t>debljina zida 20cm</t>
  </si>
  <si>
    <t xml:space="preserve">Strojno žbukanje ogradnog zida od opeke i betona cementno-vapnenom žbukom za strojno žbukanje. Sve podloge trebaju biti suhe, čiste, odmašćene od oplate, a starost betona min. 3 mjeseca. Žbuku završno obraditi sa grubom i finom spužvastom gladilicom. Prije žbukanja sve površine prskati rijetkim cementnim mortom. </t>
  </si>
  <si>
    <t>ŽBUKANJE OGRADNOG ZIDA</t>
  </si>
  <si>
    <t>Ukupno 3. - BETONSKI RADOVI (kn) :</t>
  </si>
  <si>
    <t xml:space="preserve">IZOLATERSKI RADOVI  </t>
  </si>
  <si>
    <t>Izrada trakaste horizontalne hidroizolacije ispod  zidova slijedećeg sastava: Hladni prednamaz na bazi bitumena koji se nanosi na suhu i očišćenu podlogu, dva sloja fleksibilne polimer bitumenske hidroizolacijske trake za zavarivanje, kategorije 4, s uloškom od staklene tkanine debljine 4 mm.  U stavku je uključena nabava i doprema svog materijala.</t>
  </si>
  <si>
    <t>traka širine 20 cm</t>
  </si>
  <si>
    <t xml:space="preserve">FASADERSKI RADOVI  </t>
  </si>
  <si>
    <t>MRAMORNA AKRILNA ŽBUKA</t>
  </si>
  <si>
    <t>SILIKATNA STRUKTURNA ZAVRŠNA ŽBUKA</t>
  </si>
  <si>
    <t>Ukupno 5. - IZOLATERSKI RADOVI (kn) :</t>
  </si>
  <si>
    <t>razvijene širine 400 mm</t>
  </si>
  <si>
    <t>OPŠAV OGRADNOG ZIDA</t>
  </si>
  <si>
    <t>Izrada opšava gornje plohe ogradnog zida s izradom okapnice i potrebne podkonstrukcije. Opšav se izvodi od plastificiranog čeličnog pocinčanog lima debljine 0,6 mm u boji RAL 7016. Stavka uključuje dobavu materijala, postavu limenog opšava zajedno s nosačima, brtvila te sav potrebni spojni i pričvrsni materijal.</t>
  </si>
  <si>
    <t xml:space="preserve">LIMARSKI RADOVI  </t>
  </si>
  <si>
    <t>Ukupno 6. - LIMARSKI RADOVI (kn) :</t>
  </si>
  <si>
    <t>ALUMINIJSKA OGRADA</t>
  </si>
  <si>
    <t>DVORIŠNA JEDNOKRILNA VRATA ZA PJEŠAKE</t>
  </si>
  <si>
    <t>Dobava i montaža dvorišnih, aluminijskih, samonosivih, dvokrilnih, zaokretnih vrata od horizontalnih aluminijskih letvica sa profilom C visine od 68mm, debljine 30mm (+/-5%). Razmak između letvica iznosi do 15mm. Boja ogradnih vrata RAL 7016. Sustav pogona dvokrilnih zaokretnih vrata je na električni pogon. Sastoji se od elektromehaničkog pogona za upravljanje dvorišnih dvokrilnih zaokretnih vrata. Sadrži elektronsku kontrolnu jedinicu i prijemnik za radio-frekvencijsko upravljanje. Otvaranje i zatvaranje vrata pomoću daljinskog upravljača, te preko portafona. Djeluje uz pomoć električke energije iz mreže, a tijekom nestanka struje postoji mogućnost rada uz pomoć baterije. U izvanrednim slučajevima moguće je deblokirati motor koristeći posebni ključ i vrata otvoriti ručno. Ogradna vrata se montiraju u armirano betonski temelj. Ogradna vrata montirati u svemu prema uputi proizvođača. U cijenu je uključen sav potreban rad i materijal za montažu ograde do potpune gotovosti i funkcionalnosti. Prije izrade mjere uzeti na licu mjesta.</t>
  </si>
  <si>
    <t>Dobava i montaža dvorišnih, aluminijskih, samonosivih, jednokrilnih, zaokretnih vrata od horizontalnih aluminijskih letvica sa profilom C visine od 68mm, debljine 30mm (+/-5%). Razmak između letvica iznosi do 15mm. Boja ogradnih vrata RAL 7016. Mogućnost otvaranje i zatvaranje vrata ključem, te preko portafona. U cijenu je uključen sav potreban rad i materijal za montažu ograde do potpune gotovosti i funkcionalnosti. Prije izrade mjere uzeti na licu mjesta.</t>
  </si>
  <si>
    <t>Visina dvorišnih vrata 180cm i širina 140cm</t>
  </si>
  <si>
    <t>OGRADA STROJARSKE OPREME</t>
  </si>
  <si>
    <t>Ograda visine 180cm</t>
  </si>
  <si>
    <t>Ogradna vrata visine 180cm i širine 90cm</t>
  </si>
  <si>
    <t>Nabava materijala i izrada ograde strojarske opreme, od čeličnih profila. Čelična konstrukcija se sastoji od cijevi kvadratnog presjeka 50x50 mm, a ispuna je mreža od vibropletiva okna 50x50mm. Stavka uključuje i izradu jednokrilnih zaokretnih vrata u ogradi širine 90cm od čeličnih profila s ispunom od vibropletiva s mogučnošču zaključavanja lokotom. Prije izrade obavezna je provjera na mjestu ugradnje. U stavku je uključen sav spojni i pričvrsni materijal, lokot te svi radovi potrebni za izradu i montažu do potpune funkcionalnosti. Svi čelični elementi obrađuju se temeljnim, te dvostrukim završnim premazom u boji RAL 7016. Prije izvedbe zaštite od korozije površina elementa mora biti adekvatno pripremljena i ne smije sadržavati nečistoće. Izraditi prema shemi bravarije.</t>
  </si>
  <si>
    <t>10.3.</t>
  </si>
  <si>
    <t>10.4.</t>
  </si>
  <si>
    <t>PROŠIRENJE ROVA</t>
  </si>
  <si>
    <t>Nabava, doprema i razastiranje pijeska granulacije 0-16mm za pješčanu posteljicu debljine 10 cm.</t>
  </si>
  <si>
    <t xml:space="preserve">ZATRPAVANJE ROVA </t>
  </si>
  <si>
    <t xml:space="preserve">Zatrpavanje smije započeti nakon što izvođač predoči dokaze uporabljivosti materijala i elemenata, te potvrdu ovlaštenog tijela o vodonepropusnosti, te pošto nadzorni inženjer preuzme ugrađene kanalizacijske cijevi. Dio rova oko cijevi do visine od 30 cm iznad cijevi zatrpava se pjeskovitim materijalom u kome ne smije biti zrna većih od 8 mm. </t>
  </si>
  <si>
    <t xml:space="preserve">Zatrpavanje rova i građevne jame materijalom iz iskopa u slojevima od 30 cm uz pažljivo zbijanje prije i nakon ispitivanja. </t>
  </si>
  <si>
    <t>Utovar i odvoz viška materijala iz iskopa nakon izvedenog zatrpavanja na gradsku deponiju s razastiranjem i planiranjem. Prijevoz na dužinu do 10 km.</t>
  </si>
  <si>
    <t xml:space="preserve">Proširenje rova u zemljanom materijalu III kategorije za izradu revizionih okana. Materijal iz iskopa odbacivati na min. udaljenost 2,0 m od ruba rova. Stavka uključuje i sva potrebna osiguranja rova od urušavanja, razupiranje te eventualno ispumpavanje oborinske i podzemne vode. </t>
  </si>
  <si>
    <t>Izrada revizionog okna kanalizacije. Iskop je obuhvaćen u stavci iskopa. Rad obuhvaća izradu dvostrane oplate, ugradnju armature u pokrovnu ploču okna (d=15cm), ugradnju lijevano željeznog poklopaca 60x60 cm te betoniranje revizionog okna vodonepropusnim betonom C25/30. Za silaz u okno ugrađuju se lijevanoželjezne stupaljke na međusobnom razmaku od 30 cm. Prva stupaljka se montira 70 cm ispod terena. Na dnu okna izvesti kinetu betonom razreda tlačne čvrstće C12/15. Kinetu je potrebno završno zagladiti do crnog sjaja. U stavku je uključena nabava i doprema svog potrebnog materijala za kompletno izvedeno reviziono okno dubine do 150cm. Debljina stijenki d=15 cm, svjetli otvor 80x80cm. Obračun po kom izvedenog revizionog okna.</t>
  </si>
  <si>
    <t>- rev. okno u kolnoj površini, poklopac 250 kN</t>
  </si>
  <si>
    <t>DVORIŠNI SLIVNIK</t>
  </si>
  <si>
    <r>
      <t xml:space="preserve">Dobava i montaža dvorišnog slivnika izrađenog od kvalitetne plastike. Protok slivnika min. 4,50l/s. Ovisno o mjestu ugradnje slivnik sa horizontalnim ili vertikalnim izljevom </t>
    </r>
    <r>
      <rPr>
        <sz val="8"/>
        <rFont val="Calibri"/>
        <family val="2"/>
        <charset val="238"/>
      </rPr>
      <t>Ø</t>
    </r>
    <r>
      <rPr>
        <sz val="8"/>
        <rFont val="Arial"/>
        <family val="2"/>
        <charset val="238"/>
      </rPr>
      <t>110. Slivnik podesiv po visini, opremljen korpicom za prikupljanje nečistoča, otporan na koroziju i kemikalije, te opremljen suhim sifonom koji spriječava povrat mirisa iz kanalizacije. U cijenu obuhvaćen sav potreban rad i materijal na montaži slivnika do potpune gotovosti i funkcionalnosti.</t>
    </r>
  </si>
  <si>
    <t>VANJSKI I TEMELJNI RAZVOD VODOVODA</t>
  </si>
  <si>
    <t>2.1.1.</t>
  </si>
  <si>
    <t>2.1.2.</t>
  </si>
  <si>
    <t xml:space="preserve">Proširenje rova u zemljanom materijalu III kategorije za izradu vodomjernog okna. Materijal iz iskopa odbacivati na min. udaljenost 2,0 m od ruba rova. Stavka uključuje i sva potrebna osiguranja rova od urušavanja, razupiranje te eventualno ispumpavanje oborinske i podzemne vode. </t>
  </si>
  <si>
    <t>2.1.3.</t>
  </si>
  <si>
    <t>2.1.4.</t>
  </si>
  <si>
    <t>2.1.5.</t>
  </si>
  <si>
    <t xml:space="preserve">Zatrpavanje smije započeti nakon što izvođač predoči dokaze uporabljivosti materijala i elemenata, te potvrdu ovlaštenog tijela o vodonepropusnosti, te pošto nadzorni inženjer preuzme ugrađene vodovodne cijevi. Dio rova oko cijevi do visine od 30 cm iznad cijevi zatrpava se pjeskovitim materijalom u kome ne smije biti zrna većih od 8 mm. </t>
  </si>
  <si>
    <t>2.1.6.</t>
  </si>
  <si>
    <t>2.1.7.</t>
  </si>
  <si>
    <t>VODOMJERNO OKNO</t>
  </si>
  <si>
    <t xml:space="preserve">Izrada vodomjernog okna. Iskop je obuhvaćen u stavci iskopa. Rad obuhvaća izradu dvostrane oplate, ugradnju armature (Ø8/10 cm) u pokrovnu ploču okna (d=20cm), ugradnju lijevano željeznog poklopaca 60x60 cm nosivosti 250kN te betoniranje okna vodonepropusnim betonom C25/30. Za silaz u okno ugrađuju se lijevanoželjezne stupaljke na međusobnom razmaku od 30 cm. Prva stupaljka se montira 70 cm ispod terena. U stavku je uključena nabava i doprema svog potrebnog materijala za kompletno izvedeno vodomjerno okno dubine prema kotama iz projekta. Debljina stijenki d=20 cm, svjetli otvor 100x100cm. 
</t>
  </si>
  <si>
    <t>2.1.8.</t>
  </si>
  <si>
    <t>Ukupno 2.1. - GRAĐEVINSKI RADOVI (kn) :</t>
  </si>
  <si>
    <t>2.2.1.</t>
  </si>
  <si>
    <t>VODOVODNE PE-HD cijevi</t>
  </si>
  <si>
    <t xml:space="preserve">Dobava i montaža plastičnih cijevi sa spajanjem “press” spojnicama, za glavni vod hladne vode i hidrantsku mrežu. Stavkom su obračunati fazonski komadi, brtvila, obrada spojeva, sve ostalo što je potrebno za potpuno dovršenje radova. U jediničnu cijenu uključeno tlačno ispitivanje instalacija, dezinfekcija cjevovoda, bakteriološki pregled uz predočenje atesta sa laboratorijskim pretragama za tehnički pregled. Obračun po m' montirane cijevi. </t>
  </si>
  <si>
    <t>FAZONSKI KOMADI U VODOMJERNOM OKNU</t>
  </si>
  <si>
    <t xml:space="preserve">Dobava i montaža fazonskih komada  u vodomjernom oknu prema detalju iz projekta. Stavka uključuje sav potreban materijal i rad.
</t>
  </si>
  <si>
    <t>2.2.2.</t>
  </si>
  <si>
    <t>- horizontalni mokri vodomjer DN 25</t>
  </si>
  <si>
    <t>- regulator tlaka DN 25</t>
  </si>
  <si>
    <t>- slobodno protočni zasun DN 25</t>
  </si>
  <si>
    <t>- slobodno protočni zasun s ispusnom slavinom DN 25</t>
  </si>
  <si>
    <t>Ukupno 2.2. - MONTAŽNI RADOVI (kn) :</t>
  </si>
  <si>
    <t>Dobava i montaža kanalizacijskih RAU-PP cijevi otporne na kemikalije iz otpadnih voda i vanjske utjecaje. Cjevovodi se polažu u zidovima i podovima. Uključiti lukove svih stupnjeva, fazonske komade, revizije, materijal za spajanje i učvršćenje, obujmice. U cijenu je potrebno uračunati i ispitivanje na nepropusnost.</t>
  </si>
  <si>
    <t>Dobava i montaža polipropilenskog top sifona, s protukliznom četvrtastom pokrovnom pločom od nehrđajućeg čelika dimenzija 150x150 mm s rešetkom i odvodom:</t>
  </si>
  <si>
    <t>LINIJSKA KANALICA ZA TERASE</t>
  </si>
  <si>
    <t>Obračun po m postavljenog kanala</t>
  </si>
  <si>
    <t xml:space="preserve">Dobava i montaža kanala za odvodnju terase u šlic izvedbi, upojni otvor 8 mm sa prirubnicom sa svake strane, iz nehrđajućeg čelika. Tijelo kanala sa integriranim padom prema izljevima, građevinske visine 60-120 mm. Svi elementi nakon obrade dodatno zaštićeni postupkom pikopasivizacije za dodatnu zaštitu od korozije i agresivnih medija. U segmentima do 6 m, spajanje prirubnicama, gumenim brtvama i vijcima. Sa ankerima za ugradnju u beton i nogicama za nivelaciju. Izljev se vrši preko slivnika sa izvadivim zaporom za miris i sitom za sakupljanje nečistoća. U cijenu je uključena i pokrovna rešetka izrađena od nehrđajućeg čelika za ispunu keramikom, sita za nečistoče od nehrđajućeg čelika, te donji izljevni element s zaporom za miris, horizontalnim odvodom DN100 sa ljepljenjem izolacije. U cijeni obuhvaćen sav potreban rad i materijal s izvedbom spoja na odvodnju.
</t>
  </si>
  <si>
    <t>KROVNI SLIVNIK</t>
  </si>
  <si>
    <t>Dobava i montaža krovnog slivnika na bazi PVC-a sa toplinski izoliranom stjenkom, grijač sa automatskim reguliranjem topline za direktno spajanje na 230 V mrežu (10-30 Watt), PVC-kragnom za ljepljenje (varenje) sa PVC-folijama i hvatačem lišća d 180mm, te cijevi za prodor kroz zid ili strop. U cijenu je uključen sav potreban rad i materijal.</t>
  </si>
  <si>
    <t>UNUTARNJA INSTALACIJA VODOVODA</t>
  </si>
  <si>
    <t xml:space="preserve">Dobava i montaža polipropilenskih cijevi sa spajanjem “press” spojnicama. Stavka obuhvaća sva potrebna koljena, spojnice, reducir komade, prijelazne komade, potrebni pričvrsni materijal te izolaciju. Cijevi u podovima i zidovima je potrebno izolirati. U jediničnu cijenu uključeno tlačno ispitivanje instalacija, dezinfekcija cjevovoda, bakteriološki pregled uz predočenje atesta sa laboratorijskim pretragama za tehnički pregled. Obračun po m' montirane i ispitane cijevi. </t>
  </si>
  <si>
    <t>TERMOSTATSKI CIRKULACIONI VENTIL</t>
  </si>
  <si>
    <t>Dobava i montaža termostatskog cirkulacionog ventila za automatsku regulaciju postrojenja za regulaciju sistema. Stavka uključuje sav ostali potreban materijal i rad.</t>
  </si>
  <si>
    <t xml:space="preserve">Dobava i ugradba umivaonika od keramike I klase. Stavka uključuje dobavu i ugradnju vijaka i tipli za montažu na zid, silikonski kit za brtvljenje, holender slavinu, kutne ventile, te odljevnu garnituru. Umivaonik veličine 600mm. </t>
  </si>
  <si>
    <t>TUŠ KABINA</t>
  </si>
  <si>
    <t>KUPAONSKI BLOK</t>
  </si>
  <si>
    <t xml:space="preserve">Dobava i montaža tuš kade za osobe s invaliditetom od keramike I klase. Tuš kada je opremljena mješalicom za tuš kadu, tuš slušalicom s nosačem, a sve prilagođeno za osobe s invaliditeom. Kada se ugrađuje u nivou poda što omogućava dostup s invalidskim kolicima. Dimenzije 900x900x60mm. U cijenu je potrebno uključiti i slim sifon za tuš kadu. Stavka uključuje sav potreban spojni i pričvrsni materijal, silikonski kit za brtvljenje, slim podni sifon za tuš kadu. </t>
  </si>
  <si>
    <t>Dobava i ugradnja kvadratne tuš kabine, kada je od keramike I klase dimenzija 80x80 cm, obloga i vrata kaljeno sigurnosno mutno staklo. Tuš kabina je opremljena mješalicom za tuš kadu, tuš slušalicom s nosačem. Potrebno je pri izvedbi sloja podova predvidjeti pripremu podloge. Stavka uključuje dobavu i ugradnju vijaka i tipli za montažu, silikonski kit za brtvljenje, sifon te poseban spojni set za sifon. Sve do potpune gotovosti i funkcionalnosti.</t>
  </si>
  <si>
    <t>SJEDALICA ZA TUŠ KADU_za osobe s invaliditetom</t>
  </si>
  <si>
    <t>Dobava i montaža sjedalice za tuš kadu za osobe s invaliditetom. U cijenu je potrebno uključiti sav potreban rad i materijal.</t>
  </si>
  <si>
    <t>DRŽAČ ZA TUŠ KADU-za osobe s invaliditetom</t>
  </si>
  <si>
    <t>TUŠ KADA_za osobe s invaliditetom</t>
  </si>
  <si>
    <t>Dobava i montaža držača za tuš kadu od nehrđajućeg čelika za osobe s invaliditetom. U cijenu je potrebno uključiti sav potreban rad i materijal.</t>
  </si>
  <si>
    <t>ZAVJESA ZA TUŠ</t>
  </si>
  <si>
    <t>Dobava i montaža zavjese za tuš u bijeloj boji. U cijenu je potrebno uključiti potrebne nosače, sav potreban rad i materijal. Dimenzije zavjese za tuša kadu dimenzija 900x900mm.</t>
  </si>
  <si>
    <t>Nabava i montaža sitnog pribora odnehrđajućeg čelika. Obračun po ugrađenom komadu.</t>
  </si>
  <si>
    <t>- metalna kanta za otpatke s poklopcem</t>
  </si>
  <si>
    <t>- držač ručnika uz umivaonik</t>
  </si>
  <si>
    <t>Ukupno D. - VODOVOD I KANALIZACIJA (kn) :</t>
  </si>
  <si>
    <t>3.10.</t>
  </si>
  <si>
    <t>Zatrpavanje bunara zemljanim materijalom dobivenim iz iskopa.</t>
  </si>
  <si>
    <t>Rušenje balkona u razini drugog kata sa južne strane zgrade. Rušenje obuhvaća: uklanjanje balkona s četiri armirano betonska stupa, te završnom oblogom balkona. Balkon je dimenzija 6,80m x 1,70m izveden kao AB ploča oslonjena na vanjski zid i stupove. Radove pri rušenju izvoditi pažljivo da ne dođe do oštećenja konstrukcije koja se zadržava. U cijenu je uključen sav potreban rad i oprema na uklanjanju, kao utovar i odvoz na gradsku deponiju otpadnog materijala udaljenosti do 5km.</t>
  </si>
  <si>
    <t>Rušenje dijela AB ploče i stubišta sa završnom oblogom između prvog i drugog kata. Radove pri rušenju izvoditi pažljivo da ne dođe do oštećenja konstrukcije koja se zadržava. U cijenu je uključen sav potreban rad i oprema na uklanjanju, kao utovar i odvoz na gradsku deponiju otpadnog materijala udaljenosti do 5km.</t>
  </si>
  <si>
    <t>DEMONTAŽA SANITARNIH UREĐAJA I ARMATURE</t>
  </si>
  <si>
    <t>WC školjka s vodokotlićem</t>
  </si>
  <si>
    <t>umivaonik</t>
  </si>
  <si>
    <t xml:space="preserve">Demontaža sanitarnih uređaja i armature. Sve kompletno sa svim djelovima armature i instalacija. U cijenu uključen sav potreban rad. Utovar sanitarija u vozilo i odvoz na gradsku deponiju udaljenosti do 5km. </t>
  </si>
  <si>
    <t>DEMONTAŽA VODOVODNIH I KANALIZACIJSKIH CIJEVI</t>
  </si>
  <si>
    <t>Obračun po m demontirane cijevi</t>
  </si>
  <si>
    <t>Vodovodne cijevi</t>
  </si>
  <si>
    <t>Kanalizacijske cijevi</t>
  </si>
  <si>
    <t xml:space="preserve">Demontaža vodovodnih i kanalizacijskih cijevi iz zidova i podova sa blindiranjem dijelova koji ostaju. U cijenu uključen sav potreban rad. Utovar otpadnog materijala u vozilo i odvoz na gradsku deponiju udaljenosti do 5km. </t>
  </si>
  <si>
    <t>ŠLICANJE I ŠTEMANJE ZIDOVA</t>
  </si>
  <si>
    <t>Obračun po m izvedenog šlica</t>
  </si>
  <si>
    <t>Kanalizacijska cijev DN 100</t>
  </si>
  <si>
    <t>Kanalizacijska cijev DN 50</t>
  </si>
  <si>
    <t xml:space="preserve">Štemanje šliceva u zidovima od pune i blok opeke za postavu instalacija, te zatvaranje istih nakon postave. U cijeni obuhvaćen sav potreban rad i materijal. </t>
  </si>
  <si>
    <t>Skidanje humusnog sloja debljine d=20 cm na području zahvata. Rad obuhvaća površinski iskop humusa u debljini sloja od 20cm, utovar i odvoz na gradsko odlagalište do 5 km. Humus se iskopava isključivo strojno, bagerima ili univerzalnim strojevima, a ručno jedino tamo gdje to strojevi ne bi mogli obaviti na zadovoljavajući način.</t>
  </si>
  <si>
    <t>strojni iskop 90%</t>
  </si>
  <si>
    <t>ručni iskop 10%</t>
  </si>
  <si>
    <t>ZATRPAVANJE BUNARA</t>
  </si>
  <si>
    <t>TEMELJNE TRAKE_ojačanje postojećih temelja</t>
  </si>
  <si>
    <t>PODBETONIRANJE POSTOJEĆIH TEMELJA</t>
  </si>
  <si>
    <t>Betoniranje temeljnih traka unutar objekta uz postojeće temelje, ojačanje postojećih temelja, betonom razreda tlačne čvrstoće C25/30. Stavka obuhvaća izradu i postavu glatke oplate, te nabavu, transport, ugradnju i njegu betona, uz potrebna ispitivanja i dokaze kvalitete.</t>
  </si>
  <si>
    <t>Podbetoniranje postojećih temelja betonom razreda tlačne čvrstoće C30/37. Stavka obuhvaća izradu i postavu glatke oplate, te nabavu, transport, ugradnju i njegu betona, uz potrebna ispitivanja i dokaze kvalitete.</t>
  </si>
  <si>
    <t>ISKOP ZEMLJANOG MATERIJALA ZA TEMELJNE TRAKE, STOPE I OKNO DIZALA</t>
  </si>
  <si>
    <t>Kombinirani iskop rova za temeljne trake, stope i okno dizala širine i dubine prema prilozima iz projekta u zemljanom materijalu. Dno iskopa gledano tlocrtno izvesti šire sa svake strane za 60 cm. Jediničnom cijenom obuhvatiti utovar, planiranje dna iskopa na točnost +/- 2 cm, eventualno ispumpavanje oborinske vode, te deponiranje iskopanog materijala na gradilištu.</t>
  </si>
  <si>
    <t>AB STUBE I PODESTI</t>
  </si>
  <si>
    <t xml:space="preserve">Betoniranje armiranobetonskog unutarnjeg i vanjskog stubišta i podesta u oplati dimenzija prema projektu betonom razreda tlačne čvrstoće C25/30. Stavka obuhvaća izradu i postavu glatke oplate, te nabavu, transport, ugradnju i njegu betona, uz potrebna ispitivanja i dokaze kvalitete. </t>
  </si>
  <si>
    <t>3.11.</t>
  </si>
  <si>
    <t>3.12.</t>
  </si>
  <si>
    <t>3.13.</t>
  </si>
  <si>
    <t>3.14.</t>
  </si>
  <si>
    <t>3.15.</t>
  </si>
  <si>
    <t>3.16.</t>
  </si>
  <si>
    <t>3.17.</t>
  </si>
  <si>
    <t>3.18.</t>
  </si>
  <si>
    <t>3.19.</t>
  </si>
  <si>
    <t>Ukupno 3. - BETONSKI I ARMIRANO-BETONSKI RADOVI (kn) :</t>
  </si>
  <si>
    <t>Dobava i postava montažnih nadvoja. Stavka uključuje sav potrebni potreban rad i materijal.</t>
  </si>
  <si>
    <t>Ukupno 4. - ZIDARSKI RADOVI (kn) :</t>
  </si>
  <si>
    <t>5.17.</t>
  </si>
  <si>
    <t>5.18.</t>
  </si>
  <si>
    <t>5.19.</t>
  </si>
  <si>
    <t>5.20.</t>
  </si>
  <si>
    <t>5.21.</t>
  </si>
  <si>
    <t>5.22.</t>
  </si>
  <si>
    <t>5.23.</t>
  </si>
  <si>
    <t>5.24.</t>
  </si>
  <si>
    <t>Obračun po m² krovne plohe</t>
  </si>
  <si>
    <t>Dobava i postava sljemenjaka  istog proizvođača na sljeme krova. Sljemenjake postaviti prema uputi proizvođača sa kopčama za sljemenjak i odzračnim trakama. Na spoj sljemena i grebena staviti razdjelnik grebena. U cijenu uključena i sljemeno-grebena traka .</t>
  </si>
  <si>
    <t>Ukupno 6. - TESARSKI I KROVOPOKRIVAČKI RADOVI (kn) :</t>
  </si>
  <si>
    <t>Ukupno 7. - ČELIČNA KONSTRUKCIJA (kn) :</t>
  </si>
  <si>
    <r>
      <t xml:space="preserve">Nabava materijala i izrada kose ograde rampe za osobe sa invaliditetom, visine 90 cm od profila od nehrđajućeg čelika. Ograda se sastoji od okruglih profila: stupovi Ø40 mm i dva rukohvata na visini 60 i 90 cm sa zaobljenim završetkom od okruglih cijevi Ø40 mm. Prije izrade obavezna je provjera na mjestu ugradnje. U stavku je uključen sav spojni i pričvrsni materijal te svi radovi potrebni za izradu i montažu do potpune funkcionalnosti. </t>
    </r>
    <r>
      <rPr>
        <sz val="8"/>
        <color indexed="8"/>
        <rFont val="Arial"/>
        <family val="2"/>
        <charset val="238"/>
      </rPr>
      <t>Izraditi prema shemi bravarije.</t>
    </r>
  </si>
  <si>
    <t>RUKOHVAT RAMPE ZA INVALIDE</t>
  </si>
  <si>
    <r>
      <t xml:space="preserve">Nabava materijala i izrada rukohvata rampe za osobe sa invaliditetom od profila od nehrđajućeg čelika. Rukohvat se sastoji od okruglih profila:dva rukohvata na visini 60 i 90 cm sa zaobljenim završetkom od okruglih cijevi Ø40 mm koji se učvršćuju u zid. Prije izrade obavezna je provjera na mjestu ugradnje. U stavku je uključen sav spojni i pričvrsni materijal te svi radovi potrebni za izradu i montažu do potpune funkcionalnosti. </t>
    </r>
    <r>
      <rPr>
        <sz val="8"/>
        <color indexed="8"/>
        <rFont val="Arial"/>
        <family val="2"/>
        <charset val="238"/>
      </rPr>
      <t>Izraditi prema shemi bravarije.</t>
    </r>
  </si>
  <si>
    <t xml:space="preserve">Nabava materijala i izrada staklenog pokrova čelične konstrukcije nadstrešnice nad ulazom. Tlocrtnih dimenzija 290x170cm. Nosivi čelični profili se nalaze na osnom razmaku od 26cm. Pokrov se izvodi od siguronosnog laminiranog, samočistaćeg stakla debljine prema statičkom proračunu. Pričvrsni elementi s čeličnom konstrukcijom se izvode od nehrđajućeg čelika. Prije izrade obavezna je provjera na mjestu ugradnje, te dostava nacrta i statičkog proračuna projektantu na potvrdu. U stavku je uključen sav spojni i pričvrsni materijal te svi radovi i materijali potrebni za izradu i montažu do potpune gotovosti i funkcionalnosti. </t>
  </si>
  <si>
    <t xml:space="preserve">Nabava materijala i izrada staklene točkaste nadstrešnice na zatege, tlocrtnih dimenzija 180x110cm. Izbačaj 110cm. Nadstrešnica se izvodi od siguronosnog laminiranog, samočistaćeg stakla debljine prema statičkom proračunu. Okovi i zatege se izvode od nehrđajućeg čelika. Prije izrade obavezna je provjera na mjestu ugradnje, te dostava nacrta i statičkog proračuna projektantu na potvrdu. U stavku je uključen sav spojni i pričvrsni materijal te svi radovi i materijali potrebni za izradu i montažu do potpune gotovosti i funkcionalnosti. </t>
  </si>
  <si>
    <t>debljina ekstrudiranog polistirena XPS 12,00cm</t>
  </si>
  <si>
    <t>debljina ekstrudiranog polistirena XPS 3,00cm</t>
  </si>
  <si>
    <t>Dobava i izrada toplinske fasade sokla prema uputstvima proizvođača komplet sa svim metalnim rubnim, uglovnim i završnim profilima. Ploče se postavljaju ljepljenjem sa hladnim bitumenskim ljepilom na bitumenske trake. Nakon očvršćenja, neravnine brusiti brusnim papirom. Gletanje polistiren ploča polimercementnim ljepilom u 2 sloja u debljini 2-3 mm. Armiranje staklenom mrežicom utiskujući u svježi sloj polimercementnog ljepila sa preklopom 10 cm. Drugi sloj polimercementnog ljepila nanositi na očvrsli prvi sloj. U stavku su uključene sve potrebne predradnje prema uputstvima proizvođača za odabrani fasadni sustava.                                                                                           Fasadni sustav se sastoji od:
- Izolacijske ploče od ekstrudiranog polistirena XPS pričvšćene sa hladnim bitumenskim ljepilom
- Alkalno otporna staklena mrežica u sloju polimercementnog ljepila
- Završnog sloja za sokl u crno bijeloj boji</t>
  </si>
  <si>
    <t>Izrada završnog sloja za sokl u crno bijeloj boji. Završni sloj mineralne žbuke se nanosi gladilicom na pripremljenu betonsku podlogu, podlogu premazanu pigmentiranim međupremazom. Priprema uključuje sve predradnje prema uputi proizvođača završnog sloja. Uključen kompletan rad i materijal.</t>
  </si>
  <si>
    <t>KAMENOREZAČKI RADOVI</t>
  </si>
  <si>
    <t>OKAPNICA ZIDIĆA ULAZA</t>
  </si>
  <si>
    <t>Izrada opšava gornje plohe krovnog zidića i protupožarnog zida s izradom okapnice i potrebne podkonstrukcije. Opšav se izvodi od plastificiranog čeličnog pocinčanog lima debljine 0,6 mm u boji RAL 7016. Stavka uključuje dobavu materijala, postavu limenog opšava zajedno s nosačima, brtvila te sav potrebni spojni i pričvrsni materijal.</t>
  </si>
  <si>
    <t>Obračun po m izvedene klupčice</t>
  </si>
  <si>
    <t>Izvedba, doprema i ugradnja vanjske klupčica od kamena debljine 20mm u bijeloj boji s okapnicom. Kamen se ugrađuje na zid od betona širine 20cm u kvalitetno fleksibilno ljepilo. Obložene površine se nakon sušenja lašte sredstvom za laštenje kamenih površina. U stavku je uključen sav potreban rad i materijal.</t>
  </si>
  <si>
    <t>klupčice širine 26cm</t>
  </si>
  <si>
    <t>Ukupno 5. - KAMENOREZAČKI RADOVI (kn) :</t>
  </si>
  <si>
    <t>razvijene širine 650 mm</t>
  </si>
  <si>
    <t xml:space="preserve">Izrada, dobava i montaža sabirnih kotliča na krovnim vertikalama, od pocinčanog bojanog lima u boji RAL 7016. Stavka uključuje dobavu materijala, postavu sabirnog kotliča zajedno s nosačima, brtvila te sav potrebni spojni i pričvrsni materijal. </t>
  </si>
  <si>
    <t xml:space="preserve">Izrada, dobava i montaža "limene lamperije" za oblaganje strehe krovišta, izrađene od čeličnog plastificiranog bojanog lima u boji RAL 7016. "Limena lamperija" se montira na način da je spoj nevidljiv, a pokrivna širina je 260 mm. Cijenom stavke obuhvačena izrada podkonstrukcije, sav potreban rad, završni elementi (lajsne), te sav spojni i brtveni materijal. </t>
  </si>
  <si>
    <t>6.7.</t>
  </si>
  <si>
    <t>6.8.</t>
  </si>
  <si>
    <t>6.9.</t>
  </si>
  <si>
    <t>Ukupno 7. - ALUMINIJSKA STOLARIJA (kn) :</t>
  </si>
  <si>
    <t>Ukupno 8. - STOLARSKI RADOVI (kn) :</t>
  </si>
  <si>
    <t>9.5.</t>
  </si>
  <si>
    <t>Ukupno 9. - KERAMIČARSKI RADOVI (kn) :</t>
  </si>
  <si>
    <t xml:space="preserve">Izrada izravnavajućeg sloja masom za izravnanje u debljini od 3 mm,  na suhu, čvrstu i ravnu podlogu. </t>
  </si>
  <si>
    <t>-električni otpor  &lt; 2 Kv – antistatik                                                    -klizavost suho DS                                                                                -klizavost mokro R9                                                                              -otpornost na svjetlo  ≥ 6                                                                       -otpornost na pritisak -≤ 0,1 mm                                                       -grupa abrazije               M                                                                                                                      -otpornost na kemikalije – dobra                                                                 -podno grijanje – prikladno                                                                      -punoplošno zalijepljena ljepilom prema preporuci proizvođača ljepilom                                                                            rubovi traka ili ploča krojeni i rezani za toplo zavarivanje elektrodom u boji podloge                                                               -Boja RAL 9006, RAL 1000                                                                                                    Cijena stavke uključuje dobavu, transport, pripremu i ugradnju podloge, te sav osnovni i pomoćni materijal, alat i rad. Izrada u svemu prema uputstvu proizvođača podne obloge.</t>
  </si>
  <si>
    <t xml:space="preserve">Dobava i montaža homogene PVC podne obloge. Na izravnatu podlogu masama za izravnavanje polaže se homogena fleksibilna PVC podna obloga s PUR zaštitom.                                                                          -trake debljine min. 2mm.                                                                                 </t>
  </si>
  <si>
    <t>Na sudaru poda s obodnim zidovima, bez obzira na obradu zida izvesti originalni holker visine 10 cm od traka istovjetnih podnoj oblozi. Sastoji se od specijalnog kutnog oblika, HPR profil 25 x 25 mm preko kojeg se lijepi PVC obloga.                                                                                                                    -u svemu iste kvalitete kao podna obloga                                              -lijepljenje cijele površine specijalnim ljepilom koje propisuje proizvođač podne obloge                                                             -varenje spoja s podnom oblogom PVC elektrodama koje propisuje proizvođač podne obloge                                                     
Cijena stavke uključuje dobavu, transport, pripremu i ugradnju holkera, te sav osnovni i pomoćni materijal, alat i rad. Izrada u svemu prema uputstvu proizvođača.</t>
  </si>
  <si>
    <t>DOBAVA I MONTAŽA DIMNJAKA</t>
  </si>
  <si>
    <t>Obračun po m izvedenog dimnjaka</t>
  </si>
  <si>
    <t>4.17.</t>
  </si>
  <si>
    <t>Zidanje dimnjaka s jednim dimovodnim kanalom za plinski kondenzacijski kotao. Izvesti od montažnih elemenata, promjer dimovoda 14cm. Zidano uz zid od blok opeke. Sa elementima za priključak plinskog kondenzacijskog kotla čiščenje kanala. U cijenu su uključene vrijednosti svih radova i materijala (kondenzacijska posuda za ispust kondenzata, ventilacijska rešetka, ugradbena vratašca, priključak, završetak dimnjaka) do potpune gotovosti.</t>
  </si>
  <si>
    <t>Ukupno 10. - PODOPOLAGAČKI RADOVI (kn) :</t>
  </si>
  <si>
    <t>Ukupno 11. - SOBOSLIKARSKI I LIČILAČKI RADOVI (kn) :</t>
  </si>
  <si>
    <t>12.1.</t>
  </si>
  <si>
    <t>12.2.</t>
  </si>
  <si>
    <t>12.3.</t>
  </si>
  <si>
    <t>11.7.</t>
  </si>
  <si>
    <t>TRAKASTE ZAVJESE</t>
  </si>
  <si>
    <t>Dobava i postava trakastih zavjesa iz tekstilnih lamena, dvostruko impregnirane, antistatične i postojane na UV zrake. Zavjese su opremljene lančićem pomoću kojeg se mogu zaokretati za 180 stupnjeva. Širine traka su 89mm. Montaža je na zid, a otvaranje je s jedne strane na drugu. U stavku su uključeni svi spojni elementi, karniša i montaža do potpune gotovosti. Boja RAL 7036. Dimenzije zavjesa potrebno je provjeriti na licu mjesta.                                                 Dimenzije otvora i pozicija prozora gdje se ugrađuju zavjese.</t>
  </si>
  <si>
    <t>12.4.</t>
  </si>
  <si>
    <t>Ukupno 12. - OSTALI RADOVI (kn) :</t>
  </si>
  <si>
    <t>Stavka obuhvaća uklanjanje postojeće ograde visine do 1,80m komplet s čeličnim stupovima, betonskim temeljem i nadtemeljem, te utovar i odvoz materijala na gradsko odlagalište na udaljenosti do 5km.</t>
  </si>
  <si>
    <t>Kombinirani iskop rova za temeljne trake ograde, stope sjenice i igrala širine i dubine prema prilozima iz projekta u zemljanom materijalu. Ivice rova služe kao oplata pri betoniranju. Jediničnom cijenom obuhvatiti utovar, planiranje dna iskopa na točnost +/- 2 cm, eventualno ispumpavanje oborinske vode, te deponiranje iskopanog materijala na gradilištu.</t>
  </si>
  <si>
    <t>Betoniranje temeljnih stopa sjenice, dječjih igrala i opreme u oplati dimenzija prema projektu betonom razreda tlačne čvrstoće C25/30. Stavka obuhvaća izradu i postavu glatke oplate, te nabavu, transport, ugradnju i njegu betona, uz potrebna ispitivanja i dokaze kvalitete.</t>
  </si>
  <si>
    <t>Betoniranje temeljnih traka ogradnog zida u oplati dimenzija prema projektu betonom razreda tlačne čvrstoće C25/30. Stavka obuhvaća izradu i postavu glatke oplate, te nabavu, transport, ugradnju i njegu betona, uz potrebna ispitivanja i dokaze kvalitete.</t>
  </si>
  <si>
    <t>Dekorativna zaštita parapetnih elemenata ogradnog zida mramornom akrilnom žbukom u crno bijeloj nijansi. Prije žbukanja sve površine premažemo dubinskim premazom. Sve radove izvesti prema uputi proizvođača mramorne akrilne žbuke.</t>
  </si>
  <si>
    <t>Nanošenje završne silikatne žbuke na ogradni zid u bijeloj i sivoj boji. Prije nanošenja žbuke na sve površine nanesemo odgovarajući dubinski predpremaz. Sve radove izvesti prema uputi proizvođača silikatne žbuke.</t>
  </si>
  <si>
    <t>Ukupno 6. - FASADERSKI RADOVI (kn) :</t>
  </si>
  <si>
    <t>Ukupno 7. - LIMARSKI RADOVI (kn) :</t>
  </si>
  <si>
    <t>DVORIŠNA SAMONOSIVA VRATA</t>
  </si>
  <si>
    <t>Ukupno 8. - ALUMINIJSKA OGRADA (kn) :</t>
  </si>
  <si>
    <t>Visina dvorišnih vrata 180cm i širina 320cm</t>
  </si>
  <si>
    <t>Ukupno 9. - BRAVARSKI RADOVI (kn) :</t>
  </si>
  <si>
    <t>Ukupno 10. - MANIPULATIVNE POVRŠINE (kn) :</t>
  </si>
  <si>
    <t>KLACKALICA</t>
  </si>
  <si>
    <t xml:space="preserve">Preporučena dob: od 2 do 12 godina
Montaža: na pripremljenu betonsku podlogu (obuhvaćeno stavkom betonski radovi).
Konstrukcija klackalice se izrađuje od aluminijskih profila u boji, te je opremljena sa dvije sjedalice, koje se izrađuju od HDPE ploča u boji. Elementi klackalice ne smiju sadržavati oštre rubove.
Završna obrada svih čeličnih dijelova se izvodi UV stabilizirajućim zapečenim prahom.                                                                   Rad uključuje dobavu, dopremu i ugradnju sprave prema projektu.    
                                                                                                                                                                                                                                                    </t>
  </si>
  <si>
    <t>11.4.</t>
  </si>
  <si>
    <t>11.5.</t>
  </si>
  <si>
    <t>11.6.</t>
  </si>
  <si>
    <t>DRVENA SJENICA</t>
  </si>
  <si>
    <t>Dobava i montaža gotove drvene vrtne sjenice tlocrtnih dimenzija 3x3m, na pripremljeni betonski temelj. Nosiva konstrukcija se sastoji od drvenih stupova, greda i rogova. Pod sjenice je izveden od drveta, oko sjenice se izvodi drvena ograda visine 100cm, pokrov je šindra, zaštita drvenih elemenata dvostruki lazurni premaz u boji hrasta. Sjenica je opremljena stolom i klupama koje su pričvršćene na konstrukciju sjenice. Stavka obuhvaća sav potreban rad i materijal na montaži sjenice do potpune gotovosti i funkcionalnosti.</t>
  </si>
  <si>
    <t>Ukupno C. - OKOLIŠ (kn) :</t>
  </si>
  <si>
    <t>2.2.3.</t>
  </si>
  <si>
    <t>2.2.4.</t>
  </si>
  <si>
    <t>Ukupno 2. - VANJSKA KANALIZACIJA I TEMELJNI RAZVOD (kn) :</t>
  </si>
  <si>
    <t>3.1.1.</t>
  </si>
  <si>
    <t>3.1.2.</t>
  </si>
  <si>
    <t>3.1.3.</t>
  </si>
  <si>
    <t>3.1.4.</t>
  </si>
  <si>
    <t>3.1.5.</t>
  </si>
  <si>
    <t>3.1.6.</t>
  </si>
  <si>
    <t>3.1.7.</t>
  </si>
  <si>
    <t>3.1.8.</t>
  </si>
  <si>
    <t>Ukupno 3.1. - GRAĐEVINSKI RADOVI (kn) :</t>
  </si>
  <si>
    <t>3.2.1.</t>
  </si>
  <si>
    <t>3.2.2.</t>
  </si>
  <si>
    <t>Ukupno 3.2. - MONTAŽNI RADOVI (kn) :</t>
  </si>
  <si>
    <t>Ukupno 3. - VANJSKI I TEMELJNI RAZVOD VODOVODA (kn) :</t>
  </si>
  <si>
    <t xml:space="preserve">SIFON ZA PERILICU </t>
  </si>
  <si>
    <r>
      <t xml:space="preserve">Dobava i montaža PP podžbuknog sifona za perilicu rublja i suđa. Ukrasna ploča od nehrđajućeg čelika, odvodna cijev </t>
    </r>
    <r>
      <rPr>
        <sz val="8"/>
        <rFont val="Calibri"/>
        <family val="2"/>
        <charset val="238"/>
      </rPr>
      <t>Ø</t>
    </r>
    <r>
      <rPr>
        <sz val="8"/>
        <rFont val="Arial"/>
        <family val="2"/>
        <charset val="238"/>
      </rPr>
      <t>50mm.</t>
    </r>
  </si>
  <si>
    <t>Ukupno 4. - UNUTARNJA KANALIZACIJA (kn) :</t>
  </si>
  <si>
    <t>vertikalni DN110mm</t>
  </si>
  <si>
    <t>VENTIL ZA PERILICU</t>
  </si>
  <si>
    <t>Dobava i montaža ventila za perilicu. Stavka uključuje i ugradnju niklovanih kapa i rozeta te sav ostali potreban materijal i rad.</t>
  </si>
  <si>
    <t>Ukupno 5. - UNUTARNJA INSTALACIJA VODOVODA (kn) :</t>
  </si>
  <si>
    <t>KONZOLNA WC ŠKOLJKA ZA OSOBE S INVALIDITETOM</t>
  </si>
  <si>
    <t xml:space="preserve">Dobava i ugradba konzolne WC školjke od keramike I klase za osobe s invaliditetom. U stavku je uključena dobava i ugradba montažnog elementa sa vodokotlićem (dvokoličinsko ispiranje tipkom za aktiviranje) za konzolne WC školjke (za ugradnju u suhomontažne zidne konstrukcije obložene gipskartonskim pločama) s ispirnom cijevi, kutnim ventilom sa spojnom fleksibilnom cijevi za priključak vodokotlića na instalaciju, WC dasku od tvrde plastike prilagođenu za osobe sa invaliditetom, vijke i tiple, silikonski kit za brtvljenje, te sve potrebne spojne i brtvene materijale, a sve do potpune gotovosti i funkcionalnosti. Obračun po ugrađenom kompletu. </t>
  </si>
  <si>
    <t>UMIVAONIK ZA OSOBE S INVALIDITETOM</t>
  </si>
  <si>
    <t>Dobava i ugradba umivaonika od keramike I klase u kompletu s ogledalima za osobe s invaliditetom. Stavka uključuje dobavu i ugradnju u  zid sa potrebnim vijcima, silikonski kit za brtvljenje, stojeću jednoručnu mješaću armaturu za toplu i hladnu vodu, kutne ventile, te odljevnu garnituru. Umivaonik veličine 600mm. Obračun po ugrađenom kompletu. Umivaonik se postavlja na potrebnu visinu, a ogledalo pod kutem prema pravilniku za osobe sa invaliditetom.</t>
  </si>
  <si>
    <t>RUKOHVAT U WC-u ZA OSOBE S INVALIDITETOM</t>
  </si>
  <si>
    <t xml:space="preserve">Dobava i ugradnja lijevog podiznog i desnog rukohvata koji se montira na zid kraj WC-a za osobe s invaliditetom, dužine 850 mm, od nehrđajućeg čelika. </t>
  </si>
  <si>
    <t>Dobava i ugradnja kupaonskog bloka širine 70cm. Fronte MDF obložene pvc folijom u dekoru bijeli sjaj, korpusi od iverala u bijeloj boji. Kupaonski blok se sastoji od gornjeg i donjeg elementa. Donji element opremljen ormarićem, keramičkim umivaonikom, te jednoručnom mješačom armaturom za toplu i hladnu vodu, te kutnim ventilima i odljevnom garniturom. Gornji element opremljen ogledalom, ormarićem , te led rasvjetom. Stavka uključuje dobavu i ugradnju vijaka i tipli za montažu, silikonski kit za brtvljenje, sifon te poseban spojni set za sifon. Sve do potpune gotovosti i funkcionalnosti.</t>
  </si>
  <si>
    <t>6.10.</t>
  </si>
  <si>
    <t>6.11.</t>
  </si>
  <si>
    <t>6.12.</t>
  </si>
  <si>
    <t>Ukupno 6. - SANITARNI UREĐAJI (kn) :</t>
  </si>
  <si>
    <t xml:space="preserve">Izvedba armiranobetonske atike ravnog krova debljine 20cm u oplati betonom razreda tlačne čvrstoće C25/30. Stavka obuhvaća izradu i postavu glatke oplate te nabavu, transport, ugradnju i njegu betona, uz potrebna ispitivanja i dokaze kvalitete. </t>
  </si>
  <si>
    <t>1.29.</t>
  </si>
  <si>
    <t>ŠTEMANJE BETONSKIH TEMELJA</t>
  </si>
  <si>
    <t xml:space="preserve"> - aparati za gašenje požara S9</t>
  </si>
  <si>
    <t>kupaonski blok</t>
  </si>
  <si>
    <t>Štemanje dijelova betonskog temelja. Radove pri štemanju izvoditi pažljivo da ne dođe do oštećenja konstrukcije koja se zadržava. U cijenu je uključen sav potreban rad i oprema na probijanju otvora, kao utovar i odvoz na gradsku deponiju otpadnog materijala udaljenosti do 5km.</t>
  </si>
  <si>
    <t xml:space="preserve">Izrada tamponskog sloja od prirodno granuliranog šljunka (0/32mm) debljine 20 cm ispod AB ploče poda, te zatrpavanje okna unutar objekta. Stavka obuhvaća nabavu i dopremu materijala te razastiranje i zbijanje vibropločama i valjcima do modula stišljivosti &gt; 40Mpa. </t>
  </si>
  <si>
    <t>Obračun po m obrađene špalete širine 30-45cm</t>
  </si>
  <si>
    <t>otvor veličine 100cm, zid debljine 12cm</t>
  </si>
  <si>
    <t>otvor veličine 80cm, zid debljine 12cm</t>
  </si>
  <si>
    <t>KUPAONSKI BLOK_za osobe s invaliditetom</t>
  </si>
  <si>
    <t>6.13.</t>
  </si>
  <si>
    <t>Dobava i ugradnja kupaonskog bloka i ogledala širine 70cm za osobe s invaliditetom. Fronte MDF obložene pvc folijom u dekoru bijeli sjaj, korpusi od iverala u bijeloj boji. Kupaonski blok se sastoji od donjeg elementa opremljenog ormarićem, keramičkim umivaonikom veličine 600mm, te jednoručnom mješačom armaturom za toplu i hladnu vodu, te kutnim ventilima i odljevnom garniturom. Ogledalo pod kutem prema pravilniku za osobe sa invaliditetom.Stavka uključuje dobavu i ugradnju vijaka i tipli za montažu, silikonski kit za brtvljenje, sifon te poseban spojni set za sifon. Sve do potpune gotovosti i funkcionalnosti.</t>
  </si>
  <si>
    <t>Obračun po komadu_POZ 1_zidarski otvor 180/555cm</t>
  </si>
  <si>
    <t>Obračun po komadu_POZ 2_zidarski otvor 240/230cm</t>
  </si>
  <si>
    <t>7.3.</t>
  </si>
  <si>
    <t>Obračun po komadu_POZ 2a_zidarski otvor 240/230cm</t>
  </si>
  <si>
    <t>7.4.</t>
  </si>
  <si>
    <t>Obračun po komadu_POZ 3_zidarski otvor 330/140cm</t>
  </si>
  <si>
    <t>7.5.</t>
  </si>
  <si>
    <t>Obračun po komadu_POZ 4_zidarski otvor 225/220cm</t>
  </si>
  <si>
    <t>Obračun po komadu_POZ 5_zidarski otvor 160/140cm</t>
  </si>
  <si>
    <t>7.6.</t>
  </si>
  <si>
    <t>Obračun po komadu_POZ 5a_zidarski otvor 160/140cm</t>
  </si>
  <si>
    <t>Obračun po komadu_POZ 6_zidarski otvor 140/130cm</t>
  </si>
  <si>
    <t>Obračun po komadu_POZ 7_zidarski otvor 80/80cm</t>
  </si>
  <si>
    <t>7.7.</t>
  </si>
  <si>
    <t xml:space="preserve">Izrada, doprema i ugradnja vanjskih jednokrilnih vrata. Aluminijska stolarija se izrađuje od aluminijskih profila s prekinutim toplinskim mostom, te trostrukom brtvom. Ispuna vrata aluminijski panel. Izvođač prije izvedbe izrađuje radioničke nacrte s svim detaljima koje usuglašava s projektantom. Izraditi prema shemi stolarije. Boja stolarije RAL 7016. RAL ugradnja stolarije obuhvaćena cijenom.
</t>
  </si>
  <si>
    <t>Obračun po komadu_POZ 8_zidarski otvor 110/230cm</t>
  </si>
  <si>
    <t>7.8.</t>
  </si>
  <si>
    <t>JEDNOKRILNA VRATA_ulazna</t>
  </si>
  <si>
    <t>Obračun po komadu_POZ 9_zidarski otvor 120/210cm</t>
  </si>
  <si>
    <t xml:space="preserve">Izrada, doprema i ugradnja ulaznih jednokrilnih vrata. Aluminijska stolarija se izrađuje od aluminijskih profila s prekinutim toplinskim mostom, te trostrukom brtvom. Ispuna vrata aluminijski ukrasni panel, te ostakljenje trostrukim ornamentnim IZO staklom. Vrata snabdjeti potrebnim okovom, bravom i ključem (rukohvat izduženi vertikalno postavljen). Izvođač prije izvedbe izrađuje radioničke nacrte s svim detaljima koje usuglašava s projektantom. Izraditi prema shemi stolarije. Boja stolarije RAL 7016. RAL ugradnja stolarije obuhvaćena cijenom.
</t>
  </si>
  <si>
    <t>Obračun po komadu_POZ 10_zidarski otvor 90/140cm</t>
  </si>
  <si>
    <t>- zidarski otvor 110/210 cm,deb.zida 30 cm, POZ12</t>
  </si>
  <si>
    <t>TAVANSKE LJESTVE</t>
  </si>
  <si>
    <t>8.3.</t>
  </si>
  <si>
    <t>Izrada, dobava i ugradnja unutarnjih jednokrilnih zaokretnih vrata , obojano sa poliuretanskim lakom u boji RAL 7047. Krilo ravno šperano s okvirom od masivnog drveta, ispunom od okal iverice i stakla, dovratnik sa širinom zida,perima i lajsnama od mdf-a. U stavku je uključen sav potreban materijal i okov,  brava s ključem, izrezivanje otvora i ugradnja prostrujnih rešetki, te sustav zaključavanja master ključem.</t>
  </si>
  <si>
    <t>- zidarski otvor 110/210 cm,deb.zida 30 cm, POZ12a</t>
  </si>
  <si>
    <t>- zidarski otvor 90/210 cm,deb.zida 30 cm, POZ15</t>
  </si>
  <si>
    <t>Izrada, dobava i montaža unutarnje pregradne staklene stijene između ureda. Staklena stjena kao i vrata su izrađena od kaljenog stakla debljine 12mm. Dimenzije staklene stjene 430/240cm, vrata zaokretna dimenzija 86/210cm. Staklena stjena se ugrađuje kao čisto staklo, bez ikakvih okvira. Na staklenu stjenu i vrata naljepiti neprozirne samoljepljive folije za staklo. U stavku je uključen sav spojni i pričvrsni materijal te svi radovi i materijali potrebni za izradu i montažu do potpune gotovosti i funkcionalnosti. Izraditi prema shemi POZ 11.</t>
  </si>
  <si>
    <t>Izrada, dobava i montaža tavanskih ljestava. Ljestve napravljene od drveta sa vratima od toplinski izoliranog sendvič panela s drvenim okvirom i brtvom (toplinska izolacija min. 1,29W/m2K). Metalni elementi obojeni ekološkom bojom. Opruge su pričvršćene na okvir. Stepenice se otvaraju pomoću šipke, a potom se mogu ponovno pospremiti u strop. Zidarska dimenzija otvora 90x90cm, visina prostorije 280cm. U stavku je uključen sav spojni i pričvrsni materijal te svi radovi i materijali potrebni za izradu i montažu do potpune gotovosti i funkcionalnosti.</t>
  </si>
  <si>
    <t>dimenzija otvora 240/230cm_POZ 2</t>
  </si>
  <si>
    <t>dimenzija otvora 160/140cm_POZ 5</t>
  </si>
  <si>
    <t>dimenzija otvora 140/130cm_POZ 6</t>
  </si>
  <si>
    <t>- zidarski otvor 110/210 cm,deb.zida 80 cm, POZ12</t>
  </si>
  <si>
    <t>- zidarski otvor 110/210 cm,deb.zida 80 cm, POZ12a</t>
  </si>
  <si>
    <t>- zidarski otvor 105/210 cm,deb.zida 15 cm, POZ13</t>
  </si>
  <si>
    <t>- zidarski otvor 100/210 cm,deb.zida 80 cm, POZ14</t>
  </si>
  <si>
    <t>- zidarski otvor 100/210 cm,deb.zida 12 cm, POZ14</t>
  </si>
  <si>
    <t>- zidarski otvor 90/210 cm,deb.zida 12 cm, POZ15</t>
  </si>
  <si>
    <t>- zidarski otvor 80/210 cm,deb.zida 12 cm, POZ16</t>
  </si>
  <si>
    <t xml:space="preserve">Nabava materijala i izrada ograde stubišta visine 110cm od nehrđajućeg čelika. Ograda se sastoji od okruglih profila: stupovi i rukohvat Ø40 mm i četiri horizontalne ispune Ø20 mm. Prije izrade obavezna je provjera na mjestu ugradnje. U stavku je uključen sav spojni i pričvrsni materijal te svi radovi potrebni za izradu i montažu do potpune gotovosti i funkcionalnosti. Izraditi prema shemi.
</t>
  </si>
  <si>
    <t>- dozator sapuna</t>
  </si>
  <si>
    <t>HIDROIZOLACIJSKI MORT</t>
  </si>
  <si>
    <t>Dobava i postava dvokomp. elastičnog hidroizolacijskog morta na bazi polimer cementa na podove i zidove sanitarnih čvorova, te zidove nadtemelja, mort se izvodi u  dva sloja. U slučaju većih deformacija u prvi sloj je potrebno ugraditi polipropilensku mrežicu za armiranje. Sve spojeve zidova i ploča izvesti sa dodatnim ojačanjem (PP mrežica sa PVC ojačanjem za veće pomake). Stavka uključuje sav potreban rad i materijal.</t>
  </si>
  <si>
    <r>
      <t xml:space="preserve">armaturna šipka </t>
    </r>
    <r>
      <rPr>
        <sz val="8"/>
        <rFont val="Calibri"/>
        <family val="2"/>
        <charset val="238"/>
      </rPr>
      <t>Ø</t>
    </r>
    <r>
      <rPr>
        <sz val="8"/>
        <rFont val="Arial"/>
        <family val="2"/>
        <charset val="238"/>
      </rPr>
      <t>25, duljina sidrenja 20cm</t>
    </r>
  </si>
  <si>
    <r>
      <t>Dobava i izrada toplinske fasade tipa ETICS vanjskog zida prema uputstvima proizvođača komplet sa svim metalnim rubnim, uglovnim i završnim profilima. Ploče se postavljaju ljepljenjem na podlogu. Podloge moraju biti ravne, čiste, čvrste i suhe. Nakon očvršćenja, neravnine brusiti brusnim papirom. Dodatno učvršćivanje izvodi se pričvrsnicama koje je potrebno učvrstiti u nosivu konstrukciju gradevine sa 5 kom/m</t>
    </r>
    <r>
      <rPr>
        <vertAlign val="superscript"/>
        <sz val="8"/>
        <rFont val="Arial"/>
        <family val="2"/>
        <charset val="238"/>
      </rPr>
      <t>2</t>
    </r>
    <r>
      <rPr>
        <sz val="8"/>
        <rFont val="Arial"/>
        <family val="2"/>
        <charset val="238"/>
      </rPr>
      <t xml:space="preserve"> najranije 12 sati nakon ljepljenja. Gletanje ploča polimercementnim ljepilom u 2 sloja u debljini 2-3 mm. Armiranje staklenom mrežicom utiskujući u svježi sloj polimercementnog ljepila sa preklopom 10 cm. Prethodno postavljati kutni profil s mrežicom na svim uglovima, uključujući i sve uglove oko prozora. Dodatne trake 50x30 cm položiti dijagonalno na uglovima uz otvore. Drugi sloj polimercementnog ljepila nanositi na očvrsli prvi sloj. U stavku je uključena i izrada špaleta oko svih otvora, postava tipskih dilatacijskih profila, dok su u navedeni obračun površine fasade odbijani samo otvori veći od 3,00 m</t>
    </r>
    <r>
      <rPr>
        <vertAlign val="superscript"/>
        <sz val="8"/>
        <rFont val="Arial"/>
        <family val="2"/>
        <charset val="238"/>
      </rPr>
      <t>2</t>
    </r>
    <r>
      <rPr>
        <sz val="8"/>
        <rFont val="Arial"/>
        <family val="2"/>
        <charset val="238"/>
      </rPr>
      <t>. U stavku su uključene sve potrebne predradnje prema uputstvima proizvođača za odabrani fasadni sustava.                                                                             ETICS fasada se sastoji od:
- Izolacijske ploče od kamene vune  pričvšćene građevinskim ljepilom i pričvrsnicama min 5 kom/m</t>
    </r>
    <r>
      <rPr>
        <vertAlign val="superscript"/>
        <sz val="8"/>
        <rFont val="Arial"/>
        <family val="2"/>
        <charset val="238"/>
      </rPr>
      <t>2</t>
    </r>
    <r>
      <rPr>
        <sz val="8"/>
        <rFont val="Arial"/>
        <family val="2"/>
        <charset val="238"/>
      </rPr>
      <t xml:space="preserve">
- Alkalno otporna staklena mrežica u sloju polimercementnog ljepila
- Završnog sloja fasade sa silikatnom zaštitno dekorativnom tankoslojnom žbukom 0.3mm u boji RAL 7036 i 9010. </t>
    </r>
  </si>
  <si>
    <r>
      <t>Dobava i izrada toplinske fasade tipa ETICS vanjskog zida prema uputstvima proizvođača komplet sa svim metalnim rubnim, uglovnim i završnim profilima. Ploče se postavljaju ljepljenjem na podlogu. Podloge moraju biti ravne, čiste, čvrste i suhe. Nakon očvršćenja, neravnine brusiti brusnim papirom. Dodatno učvršćivanje izvodi se pričvrsnicama koje je potrebno učvrstiti u nosivu konstrukciju gradevine sa 5 kom/m</t>
    </r>
    <r>
      <rPr>
        <vertAlign val="superscript"/>
        <sz val="8"/>
        <rFont val="Arial"/>
        <family val="2"/>
        <charset val="238"/>
      </rPr>
      <t>2</t>
    </r>
    <r>
      <rPr>
        <sz val="8"/>
        <rFont val="Arial"/>
        <family val="2"/>
        <charset val="238"/>
      </rPr>
      <t xml:space="preserve"> najranije 12 sati nakon ljepljenja. Gletanje ploča polimercementnim ljepilom u 2 sloja u debljini 2-3 mm. Armiranje staklenom mrežicom utiskujući u svježi sloj polimercementnog ljepila sa preklopom 10 cm. Prethodno postavljati kutni profil s mrežicom na svim uglovima, uključujući i sve uglove oko prozora. Dodatne trake 50x30 cm položiti dijagonalno na uglovima uz otvore. Drugi sloj polimercementnog ljepila nanositi na očvrsli prvi sloj. U stavku je uključena i izrada špaleta oko svih otvora, postava tipskih dilatacijskih profila, dok su u navedeni obračun površine fasade odbijani samo otvori veći od 3,00 m</t>
    </r>
    <r>
      <rPr>
        <vertAlign val="superscript"/>
        <sz val="8"/>
        <rFont val="Arial"/>
        <family val="2"/>
        <charset val="238"/>
      </rPr>
      <t>2</t>
    </r>
    <r>
      <rPr>
        <sz val="8"/>
        <rFont val="Arial"/>
        <family val="2"/>
        <charset val="238"/>
      </rPr>
      <t>. U stavku su uključene sve potrebne predradnje prema uputstvima proizvođača za odabrani fasadni sustava.                                                                             ETICS fasada se sastoji od:
- Izolacijske ploče od ekspandiranog polistirena EPS F  pričvšćene građevinskim ljepilom i pričvrsnicama min 5 kom/m</t>
    </r>
    <r>
      <rPr>
        <vertAlign val="superscript"/>
        <sz val="8"/>
        <rFont val="Arial"/>
        <family val="2"/>
        <charset val="238"/>
      </rPr>
      <t>2</t>
    </r>
    <r>
      <rPr>
        <sz val="8"/>
        <rFont val="Arial"/>
        <family val="2"/>
        <charset val="238"/>
      </rPr>
      <t xml:space="preserve">
- Alkalno otporna staklena mrežica u sloju polimercementnog ljepila
- Završnog sloja fasade sa silikatnom zaštitno dekorativnom tankoslojnom žbukom 0.3mm u boji RAL 7036 i 9010. </t>
    </r>
  </si>
  <si>
    <t>Dobava i postava zidnih keramičkih glaziranih pločica I. klase  dim 20x40cm, na zidove sanitarija i ostalih prostora zgrade na podlogu od produžne žbuke u boji RAL 9006 (kameno siva) i 9010. Pločice se polažu u ljepilu, te s završnom obradom spojnica gotovom masom za fugiranje u boji pločica. Na uglovima ugrađivati zaobljene pvc-profile u boji pločica. U jediničnoj cijeni sadržan je sav rad, materijal, pribor, zaštita, čišćenje nakon završenih radova, te sve potrebno za potpuno dovršenje rada.</t>
  </si>
  <si>
    <t>Dobava i postava podnih protukliznih GRES keramičkih pločica I. klase dim. 40x40 cm, na podove unutarnjih prostora u boji RAL 9006 (kameno siva) i 9010. Voditi računa o potrebnom dilatiranju površina. Pločice se polažu u fleksibilno ljepilo, te s završnom obradom spojnica gotovom masom za fugiranje u boji pločica. U jediničnoj cijeni sadržan je sav rad, materijal, pribor, zaštita, čišćenje nakon završenih radova, te sve potrebno za potpuno dovršenje rada.</t>
  </si>
  <si>
    <t>Oblaganje gazišta i čela, te podesta stubišta podnim protukliznim GRES keramičkim pločicama I. klase (podne pločice kao stavka 8.2. Na rubove gazišta obavezno postaviti protukliznu traku. Voditi računa o potrebnom dilatiranju površina. Pločice se polažu u fleksibilno ljepilo, te s završnom obradom spojnica gotovom masom za fugiranje u boji pločica. U jediničnoj cijeni sadržan je sav rad, materijal, pribor, zaštita, čišćenje nakon završenih radova, te sve potrebno za potpuno dovršenje rada.</t>
  </si>
  <si>
    <t>Dobava i postava podnih protukliznih GRES keramičkih pločica I. klase dim. 40x40 cm, na vanjski pod terase i ulaza. Boja pločice, RAL 7036. Voditi računa o potrebnom dilatiranju površina. Pločice se polažu u fleksibilno ljepilo, te s završnom obradom spojnica gotovom masom za fugiranje u boji pločica. U jediničnoj cijeni sadržan je sav rad, materijal, pribor, zaštita, čišćenje nakon završenih radova, te sve potrebno za potpuno dovršenje rada.</t>
  </si>
  <si>
    <t>Oblaganje gazišta i čela vanjskog stubišta podnim protukliznim GRES keramičkim pločicama I. klase (podne pločice kao stavka 8.4. Na rubove gazišta obavezno postaviti protukliznu traku. Voditi računa o potrebnom dilatiranju površina. Pločice se polažu u fleksibilno ljepilo, te s završnom obradom spojnica gotovom masom za fugiranje u boji pločica. U jediničnoj cijeni sadržan je sav rad, materijal, pribor, zaštita, čišćenje nakon završenih radova, te sve potrebno za potpuno dovršenje rada.</t>
  </si>
  <si>
    <t xml:space="preserve">Dobava i ugradnja dizala za prijevoz osoba s invaliditetom i osoba smanjene pokretljivosti. Nosivost dizala je min. 630 kg, brzina vožnje je min. 1,0 m/s. Dizalo ima 3 postaje / 3 ulaza (svi ulazi su s iste strane). Visina dizanja 5.75 m. Pogonsko postrojenje čine bezreduktorski elektromotor s pogonskom užnicom, frekvencijski pretvarač, nosiva pramena pletena čelična užad. Sistem ovjesa je 2:1. Elektromotor snage do 6 kW. Električni ormar s grupom upravljanja smješten je u najgornjoj stanici (2), pored vrata voznog okna. Vrsta upravljanja: mikroprocesorsko, sabirno prema dolje, automatska vožnja u stanicu u slučaju nestanka stalnog napajanja električnom energijom. U slučaju požara dizalo se koristi za evakuaciju osoba s invaliditetom od strane ovlaštenih osoba pomoću brave i ključa u kabini. Požarni režim rada BR3 koji se sastoji iz dvije faze rada: faza 1 - opoziv dizala, aktivira se preko kontakta za požar; faza 2 - korištenje dizala od strane ovlaštenih osoba pomoću brave i ključa u kabini. Upravljačka lamela u kabini sadrži: pokazivač položaja kabine i smjera vožnje, tipke za kabinski (unutarnji) poziv – mehaničke tipke (antivandal izvedba), reljefne oznake na tipkalima, Brailleove oznake na tipkalima, svjetlosna potvrda zadavanja poziva, tipkala za otvaranje i zatvaranje vrata,  zvučni i optički signal prepoterećenja kabine, govornu vezu s upravljačkim ormarom, dvosmjerni uređaj za komunikaciju koji omogućava stalni kontakt sa spasilačkom službom.  </t>
  </si>
  <si>
    <t xml:space="preserve">Vanjski pozivi na stanicama: pozivna tipka mehaničke (antivandal) izvedbe, pokazivač položaja kabine i smjera vožnje, potvrda zadanog vanjskog poziva, zvučni signal dolaska kabine u stanicu, bravica za aktiviranje požarnog programa (stanica 0). Vozno okno izvedeno je kao armirano-betonsko, tlocrtne dimenzije voznog okna su : širina 1650 mm, dužina 1800 mm. Dubina jame 1250 mm, nadvišenje 3600 mm. Kabina je dimenzija 1100 x 1400 mm, visine 2200 mm. Stranice kabine su izvedene iz nehrđajućeg čeličnog lima (linen), pod iz protuklizne obloge, strop iz nehrđajućeg čeličnog lima (brušeni) sa integriranom LED rasvjetom. Kabina je opremljena ventilatorom, rukohvatom iz nehrđajućeg čeličnog lima, ogledalom, svjetlosnom zavjesom, nužnom rasvjetom. Vrata voznog okna i vrata kabine su dvokrilna automatska teleskopski otvarajuća (dimenzije svijetlog otvora 900 x 2000 mm), izvedena iz nehrđajućeg čeličnog lima (linen). Vrata voznog okna izvedena su u klasi vatrootpornosti EI 90. Pogonski stroj, frekvencijski pretvarač i sklopovi za ovjes smješteni su u vrhu voznog okna. U stavci je uključen i tehnički pregled dizala od ovlaštene organizacije za pregled, izdavanje potvrde o tehničkoj ispravnosti i predaja dizala Investitoru. </t>
  </si>
  <si>
    <t xml:space="preserve">Dobava i montaža antistres podloge namijenjene za zaštitu djece na dječjem igralištu radi sprječavanja ozljeda pri eventualnim padovima sa igrala. Antistres podloga je dimenzija 500 x 500 x 50 mm (+/-5%), lijepi se na podlogu od betonskih opločnika, a ploče su međusobno učvršćene sa poveznim elementima kako bi se postigla potpuna kompaktnost podloge. Antistres podloga napravljena je od recikliranih granulata gume povezanih polyuretanskim vezivom što joj daje visoku kvalitetu, čvrstoću i elastičnost u svim uvjetima. Odlikuju je i visoka drenažna svojstva čime je upotrebljiva na svim lokacijama. 
Boja: RAL 3024
</t>
  </si>
  <si>
    <t>Dobava i ugradnja kamenih oblutaka (ukrasno kamenje) oko ograde u debljini 10-15cm u boji RAL9010. Ispod oblutaka potrebno je postraviti geotekstil 200g/m2. Granulacija oblutaka 25-40mm.</t>
  </si>
  <si>
    <t>Iskop rova u zemljanom materijalu III kategorije za polaganje kanalizacijskih cijevi. Materijal iz iskopa odbacivati na min. udaljenost 2,0 m od ruba rova. Rov se izvodi prosječne dubine 1,50m i širine 0,80m. Stavka uključuje i sva potrebna osiguranja rova od urušavanja, razupiranje te eventualno ispumpavanje oborinske i podzemne vode. Obračun po m³ iskopanog materijala u sraslom stanju.</t>
  </si>
  <si>
    <t xml:space="preserve">Planiranje dna rova s točnošću +/- 2 cm. Sva ispupčenja sasjeći, a udubine ispuniti odgovarajućim materijalom (pijeskom). Višak materijala odbaciti iz rova. </t>
  </si>
  <si>
    <t>Iskop rova u zemljanom materijalu III kategorije za polaganje vodovodnih cijevi. Materijal iz iskopa odbacivati na min. udaljenost 2,0 m od ruba rova. Rov se izvodi prosječne dubine 1,00m i širine 0,80m. Stavka uključuje i sva potrebna osiguranja rova od urušavanja, razupiranje te eventualno ispumpavanje oborinske i podzemne vode. Obračun po m³ iskopanog materijala u sraslom stanju.</t>
  </si>
  <si>
    <t>SITNI PRIBOR OD NEHRĐAJUĆEG ČELIKA</t>
  </si>
  <si>
    <t>ZATVARANJE OTVORA</t>
  </si>
  <si>
    <t xml:space="preserve">Zatvaranje otvora iznad prozora i vrata postojećeg objekta nakon ugradnje nove stolarije, obostrano dvostrukim  gipskartonskim pločama, debljine d=12,5cm sa svom potrebnom potkonstrukcijom i ispunom mineralnom vunom. Jediničnom cijenom obračunat sav potreban rad i materijal, sa svim eventualnim rezanjima ploča, sve fugiranje, bandažiranje, uglovni profili, špahtlanje spojeva, sve dovedeno u fazu spremno za bojanje. U cijenu je uračunata montaža i demontaža lake pokretne skele. </t>
  </si>
  <si>
    <t>Dobava i ugradnja ploča ekspandiranog polistirena na mjestu izvedbe dilatacija građevine. U cijenu uključena sva potrebna tiplanja i učvrščivanja.</t>
  </si>
  <si>
    <t xml:space="preserve">Izrada, doprema i ugradnja vanjske staklene stjene od aluminijskih profila. Aluminijska stolarija se izrađuje od aluminijskih profila s prekinutim toplinskim mostom, te trostrukom brtvom. Uključivo sve potrebne slijepe okvire. Stjena je ostakljena troslojnim IZO staklom 4+16+4+16+4mm punjenim argonom s dvostrukim low-e premazom. Potrebno je ostvariti koeficijent prolaska topline Ugmax=0,60W/m2K i Umax=1,10W/m2K za stjenu, zvučna zaštita 30dB. U cijenu stavke uključiti vanjsku i unutarnju plastificiranu klupčicu u boji prozora. Prozor je opremljen sustavom za odimljavanje koji je obuhvaćen troškovnikom elektroinstalacija. Izvođač prije izvedbe izrađuje radioničke nacrte s svim detaljima koje usuglašava s projektantom. Izraditi prema shemi stolarije. Boja stolarije RAL 7016. RAL ugradnja stolarije obuhvaćena cijenom.
</t>
  </si>
  <si>
    <t xml:space="preserve">Izrada, doprema i ugradnja vanjske staklene stjene od aluminijskih profila. Aluminijska stolarija se izrađuje od aluminijskih profila s prekinutim toplinskim mostom, te trostrukom brtvom. Uključivo sve potrebne slijepe okvire. Stjena je ostakljena troslojnim IZO staklom 4+16+4+16+4mm punjenim argonom s dvostrukim low-e premazom. Potrebno je ostvariti koeficijent prolaska topline Ugmax=0,60W/m2K i Umax=1,10W/m2K za stjenu, zvučna zaštita 30dB. Izvođač prije izvedbe izrađuje radioničke nacrte s svim detaljima koje usuglašava s projektantom. Izraditi prema shemi stolarije. Boja stolarije RAL7016. RAL ugradnja stolarije obuhvaćena cijenom.
</t>
  </si>
  <si>
    <t xml:space="preserve">Izrada, doprema i ugradnja vanjske staklene stjene od aluminijskih profila. Aluminijska stolarija se izrađuje od aluminijskih profila s prekinutim toplinskim mostom, te trostrukom brtvom. Uključivo sve potrebne slijepe okvire. Stjena je ostakljena troslojnim IZO staklom 4+16+4+16+4mm punjenim argonom s dvostrukim low-e premazom. Potrebno je ostvariti koeficijent prolaska topline Ugmax=0,60W/m2K i Umax=1,10W/m2K za stjenu, zvučna zaštita 30dB. Izvođač prije izvedbe izrađuje radioničke nacrte s svim detaljima koje usuglašava s projektantom. U cijenu uključiti i aluminijsku roletu u boji stolarije Izraditi prema shemi stolarije. Boja stolarije RAL7016. RAL ugradnja stolarije obuhvaćena cijenom.
</t>
  </si>
  <si>
    <t xml:space="preserve">Izrada, doprema i ugradnja vanjskog prozora od aluminijskih profila. Aluminijska stolarija se izrađuje od aluminijskih profila s prekinutim toplinskim mostom, te trostrukom brtvom. Prozor je opremljen otklopno zaokretnim krilima. Uključivo sve potrebne slijepe okvire. Prozor je ostakljen troslojnim IZO staklom 4+16+4+16+4mm punjenim argonom s dvostrukim low-e premazom. Potrebno je ostvariti koeficijent prolaska topline Ugmax=0,60W/m2K i Umax=1,10W/m2K za stjenu, zvučna zaštita 30dB. U cijenu stavke uključiti vanjsku i unutarnju plastificiranu klupčicu u boji stolarije, te aluminijsku roletu u boji stolarije. Izvođač prije izvedbe izrađuje radioničke nacrte s svim detaljima koje usuglašava s projektantom. Izraditi prema shemi stolarije. Boja stolarije RAL 7016. RAL ugradnja stolarije obuhvaćena cijenom.
</t>
  </si>
  <si>
    <t xml:space="preserve">Izrada, doprema i ugradnja vanjskog prozora od aluminijskih profila. Aluminijska stolarija se izrađuje od aluminijskih profila s prekinutim toplinskim mostom, te trostrukom brtvom. Prozor je opremljen otklopno zaokretnim krilima. Uključivo sve potrebne slijepe okvire. Prozor je ostakljen troslojnim IZO staklom 4+16+4+16+4mm punjenim argonom s dvostrukim low-e premazom. Potrebno je ostvariti koeficijent prolaska topline Ugmax=0,60W/m2K i Umax=1,10W/m2K za stjenu, zvučna zaštita 30dB. U cijenu stavke uključiti vanjsku i unutarnju plastificiranu klupčicu u boji stolarije. Izvođač prije izvedbe izrađuje radioničke nacrte s svim detaljima koje usuglašava s projektantom. Izraditi prema shemi stolarije. Boja stolarije RAL 7036. RAL ugradnja stolarije obuhvaćena cijenom.
</t>
  </si>
  <si>
    <t xml:space="preserve">Izrada, doprema i ugradnja vanjske staklene stjene od aluminijskih profila. Aluminijska stolarija se izrađuje od aluminijskih profila s prekinutim toplinskim mostom, te trostrukom brtvom. Uključivo sve potrebne slijepe okvire. Stjena je ostakljena troslojnim IZO staklom 4+16+4+16+4mm punjenim argonom s dvostrukim low-e premazom. Potrebno je ostvariti koeficijent prolaska topline Ugmax=0,60W/m2K i Umax=1,10W/m2K za stjenu, zvučna zaštita 30dB. Vrata moraju imati mogućnost automatskog zatvaranja. Potrebno je ugraditi  podni graničnik. Vrata snabdjeti potrebnim okovom,bravom i ključem (trostruki pant).  Izvođač prije izvedbe izrađuje radioničke nacrte s svim detaljima koje usuglašava s projektantom. Izraditi prema shemi stolarije. Boja stolarije RAL7016. RAL ugradnja stolarije obuhvaćena cijenom.
</t>
  </si>
  <si>
    <t>URBANA OPREMA</t>
  </si>
  <si>
    <t>Ukupno 11. - URBANA OPREMA (kn) :</t>
  </si>
  <si>
    <t>Ispitivanje postavljene vanjske kanalizacijske mreže na nepropusnost od ovlaštene osobe.</t>
  </si>
  <si>
    <t xml:space="preserve">           REŠETAR INŽENJERING d.o.o.</t>
  </si>
  <si>
    <t>Školska 8 33520 Slatina</t>
  </si>
  <si>
    <t>INVESTITOR:</t>
  </si>
  <si>
    <t xml:space="preserve">VIROVITIČKO-PODRAVSKA ŽUPANIJA
OIB: 93362201007
Trg Ljudevita Patačića 1, 
33000 Virovitica
</t>
  </si>
  <si>
    <t>NAZIV PROJEKTA I LOKACIJA</t>
  </si>
  <si>
    <t xml:space="preserve">ZGRADA SKLONIŠTA ZA ŽRTVE NASILJA U OBITELJI
 – rekonstrukcija I OGRADNI ZID - građenje
</t>
  </si>
  <si>
    <t xml:space="preserve">PROJEKTANT: Matej Rešetar, mag.ing.stroj.OIB: 93871317368 
ovlašteni inženjer strojarstva (br.ovlaštenja S 2083)
</t>
  </si>
  <si>
    <t>TROŠKOVNIK STROJARSKIH INSTALACIJA</t>
  </si>
  <si>
    <t>R.br.</t>
  </si>
  <si>
    <t>Opis stavke troškovnika</t>
  </si>
  <si>
    <t>Jed.mj.</t>
  </si>
  <si>
    <t>Jed. cijena</t>
  </si>
  <si>
    <t>1/ PLINSKA INSTALACIJA - PRIKLJUČNI PLINOVOD</t>
  </si>
  <si>
    <t>1.01</t>
  </si>
  <si>
    <t>Priprema radnog pojasa za nesmetanu izvedbu svih radova i transport uzduž trase.</t>
  </si>
  <si>
    <t>kpl</t>
  </si>
  <si>
    <t>1.02</t>
  </si>
  <si>
    <t>Utvrđivanje položaja i dubina podzemnih instalacija i vodova iskopom šliceva ili detekcijom.</t>
  </si>
  <si>
    <t>1.03</t>
  </si>
  <si>
    <t>Iskop rova u zemlji III ktg, dubine od 100 cm, te širine 50 cm za polaganje plinovoda, uz potrebno razupiranje rova. U stavku obuhvatiti i izradu manipulacijskih jama kod spoja plinovoda na distributivni plinovod, odnosno kod ugradnje PE_HD sedla</t>
  </si>
  <si>
    <t>1.04</t>
  </si>
  <si>
    <t>Dobava pijeska, izrada pješćane posteljice  slojem pijeska granulacije 0-3 mm, visine 10 cm, te zatrpavanje plinske cijevi nakon montaže slojem pijeska debljine 10 cm iznad plinske cijevi</t>
  </si>
  <si>
    <t>m3</t>
  </si>
  <si>
    <t>1.05</t>
  </si>
  <si>
    <t>Zatrpavanje rova materijalom od iskopa, po slojevima od 30 cm uz nabijanje i sanaciju. Planiranje viška zemlje i kamena na okoliš uz trasu ili odvoz na deponiju do  udaljenosti 15 km.</t>
  </si>
  <si>
    <t>1.06</t>
  </si>
  <si>
    <t>Dobava plinske cijevi PE.HD32, za radni tlak do 4 bar. U dužni metar cijevi je uračunato: razvažanje cijevi po trasi, zavarivanje cijevi, izrada i zavarivanje fazonskih komada koji nisu u standardnom programu proizvođača cijevi, ispitivanje na nepropusnost i čvrstoću zavarenih dijelova i popravak oštećenih mjesta.</t>
  </si>
  <si>
    <t>PE-HD32</t>
  </si>
  <si>
    <t>1.07</t>
  </si>
  <si>
    <t>Dobava i polaganje polietilenske trake žute boje s natpisom PLIN.</t>
  </si>
  <si>
    <t>1.08</t>
  </si>
  <si>
    <t>Standardni fazonski komadi</t>
  </si>
  <si>
    <t>uvarivanje d 160/32</t>
  </si>
  <si>
    <t>"PE-HD" spojnica 160/ d32</t>
  </si>
  <si>
    <t>kojeno d32; 90°</t>
  </si>
  <si>
    <t>spojnica ravna d32</t>
  </si>
  <si>
    <t>plinska kuglasta slavina NO 25 NP6</t>
  </si>
  <si>
    <t>zaštitna cijev na izlazu plinovoda iz zemlje i zrađena iz tvrdog PVC-a, L = 1000 dimenzije: ø50 mm</t>
  </si>
  <si>
    <t>dvoslojna korugirana cijev u kolutu, izrađena iz PEHD-a, DN 75/62,2 x 4000 mm</t>
  </si>
  <si>
    <t>prijelazni komad čelik plastika PE d32/Č DN25</t>
  </si>
  <si>
    <t>prijelazni komad čelik plastika PE d32/Č DN50</t>
  </si>
  <si>
    <t>1.09.</t>
  </si>
  <si>
    <t>Izvedba tlačne probe plinske instalacije prema uvjetima distributera</t>
  </si>
  <si>
    <t>1/ PLINSKA INSTALACIJA - PRIKLJUČNI PLINOVOD UKUPNO:</t>
  </si>
  <si>
    <t>2/ NEMJERENI DIO PLINSKE INSTALACIJE</t>
  </si>
  <si>
    <t>2.01</t>
  </si>
  <si>
    <t>Dobava i ugradnja PE-HD-32 cijevi 
Polietilenske cijevi za plin proizvedene su iz polietilena visoke gustoće – PEHD i primjenjuju se u sustavima za prijenos plinovitih goriva na radnim tlakovima 4, 6, 6,2 i 10 bara.</t>
  </si>
  <si>
    <t>2.02</t>
  </si>
  <si>
    <t>Iskop rova u zemlji III ktg, dubine od 80-100 cm, te širine  40-60 cm za polaganje priključnog mjerenog plinovoda, uz potrebno razupiranje rova.</t>
  </si>
  <si>
    <t>2.03</t>
  </si>
  <si>
    <t>Zatrpavanje rova materijalom od iskopa, po slojevima od 30 cm uz nabijanje i sanaciju. Planiranje viška zemlje i kamena na okoliš uz trasu ili odvoz na deponiju.</t>
  </si>
  <si>
    <t>2.04</t>
  </si>
  <si>
    <t xml:space="preserve">Dobava i ugradnja plinske kuglaste slavine </t>
  </si>
  <si>
    <t>DN 25 (Č 33,7×2,6 mm)</t>
  </si>
  <si>
    <t>2.05</t>
  </si>
  <si>
    <t>Izrada prodora kroz zidove sa sanacijom zidova i ugradnjom zaštitnih cijevi.</t>
  </si>
  <si>
    <t>DN 40 za DN 25</t>
  </si>
  <si>
    <t>2.06</t>
  </si>
  <si>
    <t xml:space="preserve">Ispitivanje plinske instalacije na nepropusnost prema posebnim uvjetima iz projekta. Instalaciju ispitati sukladno Zakonu o zapaljivim tekućinama i plinovima. Ispitivanje može izvoditi tvtka koja posjeduje ovlaštenje nadležnog distributera plina. </t>
  </si>
  <si>
    <t>2/ NEMJERENI DIO PLINSKE INSTALACIJE UKUPNO:</t>
  </si>
  <si>
    <t>3/MJERNO-REGULACIJSKA STANICA</t>
  </si>
  <si>
    <t>3.01</t>
  </si>
  <si>
    <t>Regulator tlaka  ZR 20</t>
  </si>
  <si>
    <t>..ulazni tlak 100 mbar</t>
  </si>
  <si>
    <t>..izlazni tlak 20 mbar</t>
  </si>
  <si>
    <t>3.02</t>
  </si>
  <si>
    <t>Plinomjer s mjehom G-6  T s mehaničkom temperaturnom kompenzacijom, Instromet, vatrootporna izvedba, protok do 10 m3/h, greška +/-1%, DVGW, mjerno područje -20….+50°C, s priborom, baždaren.</t>
  </si>
  <si>
    <t>3.03</t>
  </si>
  <si>
    <t>Plinski ormar metalne konstrukcije s vratima i bravicom za zatvaranje. Na vratima ormarića s gornje i donje strane izvedeni otvori za zrak. Na vratima je obavezan znak upozorenja: NE PRILAZI OTVORENIM PLAMENOM i "POZOR PLIN".</t>
  </si>
  <si>
    <t>dimenzije ormarića su 600x600x300 mm.</t>
  </si>
  <si>
    <t>kpl.</t>
  </si>
  <si>
    <t>3.04</t>
  </si>
  <si>
    <t>Pripremno-završni radovi ugrađene opreme do njene potpune pogonske i funkcionalne sposobnosti.</t>
  </si>
  <si>
    <t>3/ MJERNO REGULACIJSKA STANICA UKUPNO:</t>
  </si>
  <si>
    <t>4/ UNUTARNJA PLINSKA INSTALACIJA</t>
  </si>
  <si>
    <t>4.01</t>
  </si>
  <si>
    <t xml:space="preserve">Dobava i ugradnja čeličnih cijevi dimenzija, izrađene od materijala prema HRN C.B5.221,
</t>
  </si>
  <si>
    <t>DN 25</t>
  </si>
  <si>
    <t>DN 20</t>
  </si>
  <si>
    <t>4.02</t>
  </si>
  <si>
    <t>Dobava i ugradnja plinske kuglaste slavine</t>
  </si>
  <si>
    <t>DN 15</t>
  </si>
  <si>
    <t>4.03</t>
  </si>
  <si>
    <t xml:space="preserve">Dobava i ugradnja plinskog kompenzatora </t>
  </si>
  <si>
    <t xml:space="preserve">    4.04.</t>
  </si>
  <si>
    <t>Dobava i montaža hamburških lukova DN 25, antikorozivno zaštićenih, te obojanih završnim dvostrukim naličem</t>
  </si>
  <si>
    <t>4.05.</t>
  </si>
  <si>
    <t>DN 32 za DN 20</t>
  </si>
  <si>
    <t>4.05</t>
  </si>
  <si>
    <t>Spajanje na plinsku instalaciju kondenzacijskog plinskog turbo kombi aparata te ispitivanje i puštanje u rad prema uputama proizvođača.</t>
  </si>
  <si>
    <t>4.07</t>
  </si>
  <si>
    <t xml:space="preserve">Tlačna proba mjerenog dijela plinske  instalacije prema zahtjevu distributera plina. Ispitivanje plinske instalacije na nepropusnost prema posebnim uvjetima iz projekta. Instalaciju ispitati sukladno Zakonu o zapaljivim tekućinama i plinovima. </t>
  </si>
  <si>
    <t>4.08</t>
  </si>
  <si>
    <t>4/ UNUTARNJA PLINSKA INSTALACIJA UKUPNO:</t>
  </si>
  <si>
    <t>PLINSKA INSTALACIJA SVEUKUPNO:</t>
  </si>
  <si>
    <t xml:space="preserve">2. </t>
  </si>
  <si>
    <t>GRIJANJE</t>
  </si>
  <si>
    <t>Dobava i ugradnja plinski kombi kondenzacijski aparat   toplinskog učina min. 44 - max 49 kW, za loženje prirodnim (zemnim) plinom za etažno grijanje , turbo izvedbe, uključivo kompletna nadžbukna armatura za spoj aparata s ostalim instalacijama, sigurnosni ventil s manometrom, cirkulacijska crpka, ekspanzijska posuda, plinska slavina, ovjesni pribor i sitni montažni materijal, (sa zrako/dimovodnim sustavom "odvod/dovod"l. aparata "C-42-x" -na dimnjak unutarnji promjer d140 mm, koljena 90º, svim elementima za spajanje aparata) kao odvodom kondenzata</t>
  </si>
  <si>
    <t xml:space="preserve">Plinski kondenzacijski  uređaj  - toplinskog učina  za temp ogrijevne vode  50/30°C ( 44-49 kW)
</t>
  </si>
  <si>
    <t>Modularni digitalni regulacijski uređaj uz kondenzacijski aparat  za zidnu montažu komplet sa vanjskim senzorom i  sobni korektori za upravljanjem slijedećim krugovima za sve  3 etaže :</t>
  </si>
  <si>
    <t>......podno grijanje (t = konst)</t>
  </si>
  <si>
    <t xml:space="preserve"> Dobava i ugradnja spremnika za pripremu PTV u bivalentnom spremniku preko zidnog kotla , spremnik          PTV-a  od 280 do 320 lit.</t>
  </si>
  <si>
    <t>Raster ploča podnog grijanja. Dobava i ugradnja stiropor sistemske ploče od polistirola za cijevi  Ø17x2 debljine izolacije ispod cijevi 23 mm, ukupne debljine 46 mm, otpor toplinske propusnosti od 0,6 do  0,80 m²K/W. Sustav ploča s integriranom toplinskom izolacijom i izolacijom od širenja buke i vibracija (prigušenje buke) i gornjim zaštitnim dijelom od polistirena</t>
  </si>
  <si>
    <t>m2</t>
  </si>
  <si>
    <t xml:space="preserve">Cijevi podnog grijanja.Dobava i ugradnja cijevi za podno grijanje iz materijala umreženog polietilena  PE Xc,                    S 17,0 x 2,0 mm kolut dužine 120 m </t>
  </si>
  <si>
    <t>Pe-Xc 17x2 mm</t>
  </si>
  <si>
    <t xml:space="preserve">Pe-Xc 20x2 mm </t>
  </si>
  <si>
    <t>Dobava i ugradnja samoljepive rubne trake za podno grijanje, profilirana visine 180 mm kolut dužine 25 m</t>
  </si>
  <si>
    <t>Spojnica 17 x 2,0 za spoj cijevi na razdjelnik/sabirnik podnog grijanja, ugrađena i ispitana</t>
  </si>
  <si>
    <t xml:space="preserve">Dodatak estrihu podnog grijanja za poboljšanje livljivosti, obradivosti, vlačne/tlačne čvrstoće i toplinsko tehničkih svojstava </t>
  </si>
  <si>
    <t>Sobni displej sa termostatom za regulaciju temperature podnog grijanja djelujući na elektromotorni pogon termostatskih glava elektromotornih ventila na povratnom razdjelniku ( Regulacija temperature u polaznom vodu jednog kruga grijanja, Vremensko upravljanje: temperaturom prostora; regulacija temperature ovisno o vanjskoj temperaturi te prema krivulji grijanja,Zaštita od smrzavanja, zaštita od legionele</t>
  </si>
  <si>
    <t xml:space="preserve">Dobava i ugradnja -Razdijelnik grijanja, hidraulička skretnica Wh-40-2, crpke- 4 kom                                              ( 3 kruga grijanja,1 krug PTV-a ), spajanje s  spremnikom PTV-a. Montaža naprijed navedene opreme grijanja  i PTV-a materijala do potpune pogonske sposobnosti </t>
  </si>
  <si>
    <t xml:space="preserve">Dobava i ugradnja razvodnog ormarića  grijanja -razdjelni ormarić za ugradnju u zid </t>
  </si>
  <si>
    <t>komplet</t>
  </si>
  <si>
    <t xml:space="preserve"> Ormarić grijanja (8 ogrijevnih krugova)</t>
  </si>
  <si>
    <t>2.12.</t>
  </si>
  <si>
    <t>Temeljito ispiranje instalacije, punjenje sistema čistom vodom i hladna tlačna proba vodenim tlakom od 6 bara. Izvedba tople i tlačne probe vodenim tlakom od 3 bar u trajanju 24 sata i kontrola svih spojeva te eventualni popravci.</t>
  </si>
  <si>
    <t>2.13.</t>
  </si>
  <si>
    <t xml:space="preserve">Montaža, puštanje u pogon i podešavanje kompletnog sistema grijanja prema parametrima iz projekta i uputama proizvođača opreme ukljućivo sa hidrauličkim balansiranjem krugova razdjelnika </t>
  </si>
  <si>
    <t>1 PODNO GRIJANJE UKUPNO:</t>
  </si>
  <si>
    <t xml:space="preserve">3. </t>
  </si>
  <si>
    <t>DIZALICA TOPLINE -HLAĐENJE I GRIJANJE</t>
  </si>
  <si>
    <t xml:space="preserve">U svim stavkama potrebno je predvidjeti nabavu transport na gradilište, montažu i spajanje te programiranje potrebne opreme, s ugradnjom kvalitetnog i atestiranog materijala, skele, pomoću stručne i kvalificirane radne snage, sve u skladu s tehničkim propisima i normama. Također, u svim stavkama je predviđena manja građevinska pripomoć u vidu štemanja i izrade odgovarajućih prodora. </t>
  </si>
  <si>
    <t>Zrakom hlađene jedinice  sustava za vanjsku ugradnju u izvedbi toplinske pumpe, sa ugrađenim hermetičkim scroll kompresorima i izmjenjivačem predviđen za spajanje sa unutarnjim jedinicama predviđenima za smještajem u prostor.Maksimalna dozvoljena visinska razlika između vanjske i unutarnje jedinice uz ograničenja prema uputama proizvođača .Maksimalno dozvoljena udaljenost od prve račve (refnet jointa) do zadnje unutarnje jedinice spojene na navedenu vanjsku jedinicu iznosi 30 metara uz udaljenost prve unutarnje jedinice do prve račve (refnet jointa) od 20 metara.Izmjenjivač topline: Visoko učinkovit kondenzator / isparivač optimiziran je za rad sa R410a. Kompaktna konstrukcija protusmjernog izmjenjivača sa bakrenim cijevima zahtjeva minimalnu količinu rashladnog medija u sustavu.Ventilator. Lopatice ventilatora su posebno projektirane za tihi rad i prilagođene radu pri parcijalnom opterećenju sustava. Zrak se uzima sa bočnih strana vanjske jedinice, a izbacuje vertikalno prema gore kroz aerodinamičnu zaštitnu rešetku posebno dizajniranu za minimalni pad tlaka.</t>
  </si>
  <si>
    <t>Kompresor: zvučno izolirani- hermetički scroll kompresori (inverter + on/off) sa ugrađenim motorom optimizirani za rad sa R410a. Sve zaštitne funkcije kao kontrola povrata ulja, zagrijavanje, elektro i termička zaštita su kontrolirane preko mikroprocesorskog regulatora.Rashladni krug: Jedinice rade sa rashladnim medijem R410a. Rashladni krug uključuje kolektor, filter i separator ulja.Regulacija: ugrađeni su presostati visokog i niskog tlaka, osjetnici temperature rashladnog medija, temperature ulja, temperature izmjenjivača i vanjske temperature. Jedinica je opremljena on/off ventilama na parnoj i tekućinskoj fazi i servisnim Schrader ventilima.  Sve funkcije su upravljane preko ugrađenog mikroprocesora.Individulano podesive funkcije: Low - Noise operation - rad sa smanjenim kapacitetom u svrhu snižavanja buke u određeno vrijeme, noćni režim rada (dva stupnja); - funkcija koja omogućava ograničavanje maksimalne priključne snage u svrhu limitiranja potrošnje u kritičnom razdoblju (tzv. peak).Unutarnja jedinica za pripremu ogrijevne vode do 50 °C i hlađenje vode do 5°C. Uređaj se nalazi se nalazi u unutrašnjosti metalnog kućišta i predstavlja hidromodul u kojemu je uključena višebrzinska pumpa, izmjenjivač topline voda-rashladni medij, sigurnosni ventil, odzračni lončić, el.ormarić, ekspanziona posuda, manometar, kontroler protoka, hvatač nečistoće, slavina za punjenje i pražnjenje  i upravljač.</t>
  </si>
  <si>
    <t>3.1</t>
  </si>
  <si>
    <t>Dobava i ugradnja sustava dizalice topline zrak-voda</t>
  </si>
  <si>
    <t>Tehničke karakteristike sustava dizalice topline zrak-voda</t>
  </si>
  <si>
    <t>Qh nom./max.= 30,0 /38,0 kW</t>
  </si>
  <si>
    <t>EER= min. 2,4- max. 2,8</t>
  </si>
  <si>
    <t>ESEER=min. 4,0  - max. 4,6</t>
  </si>
  <si>
    <t>N ukupno = min. 12,0 kW , max. 14,0 kW /   400 V - 50 Hz</t>
  </si>
  <si>
    <t>Tok = 35°C ST</t>
  </si>
  <si>
    <t>Tpol=7°C, DT=5°C</t>
  </si>
  <si>
    <t>Qg nom./max.= 30,0 /38,0 kW</t>
  </si>
  <si>
    <t>COP= min. 2,5 - max. 3,0</t>
  </si>
  <si>
    <t>N ukupno =min.  10,0 kW  max. 12,0 kW  /    400 V - 50 Hz</t>
  </si>
  <si>
    <t>Tok= 7°C ST</t>
  </si>
  <si>
    <t>Tpol=35°C, DT=5°C</t>
  </si>
  <si>
    <t>Qg =  30,0 /38,0 kW</t>
  </si>
  <si>
    <t>COP= min. 2,6 -max 3,5</t>
  </si>
  <si>
    <t>N ukupno = min.  10,0 kW  max. 12,0 kW   /  400 V - 50 Hz</t>
  </si>
  <si>
    <t>Tpol=45°C, DT=5°C</t>
  </si>
  <si>
    <t>Radno područje: grijanje: od -15° do 35°C</t>
  </si>
  <si>
    <t>Radno područje: hlađenje: od -5° do 43°C</t>
  </si>
  <si>
    <t>Sustav se sastoji od:</t>
  </si>
  <si>
    <t>Jedne jedinice za unutarnju instalaciju:</t>
  </si>
  <si>
    <t>Ventilokonvektor zidne izvedbe sa maskom, jedinica  predviđena za  montažu na zid, opremljena ventilatorom, izmjenjivačem topline, filterom te svim potrebnim elementima za zaštitu, kontrolu i regulaciju uređaja i temperature.</t>
  </si>
  <si>
    <t>3.2.1</t>
  </si>
  <si>
    <t>Tehničke karakteristike uređaja:</t>
  </si>
  <si>
    <t>Razvod: 2 cijevni - regulacija na strani zraka</t>
  </si>
  <si>
    <t>Qh = min. 2,0 /  nom. 2,2 / max. 2,6 kW</t>
  </si>
  <si>
    <t>Tvh = 7/12°C</t>
  </si>
  <si>
    <t>Tp = 27°C ST, 19°C VT</t>
  </si>
  <si>
    <t>Qg = min. 2,2 / nom.2,5 / max.2,9 kW</t>
  </si>
  <si>
    <t>Tvg = 50°C</t>
  </si>
  <si>
    <t>Tp = 20°C ST</t>
  </si>
  <si>
    <t>Nivo zvučnog tlaka: 35 / 30 / 25 dB(A) na udaljenosti 1m od jedinice</t>
  </si>
  <si>
    <t>Qh = min.2,5 /  nom.2,7 /max  3,3 kW</t>
  </si>
  <si>
    <t>Qg = min. 2,7 / nom. 3,3 / max.3,8 kW</t>
  </si>
  <si>
    <t>Nivo zvučnog tlaka: 42 / 39 / 32 dB(A) na udaljenosti 1m od jedinice</t>
  </si>
  <si>
    <t>Daljinski upravljač -Standardni žičani daljinski upravljač za uređaje</t>
  </si>
  <si>
    <t>Balansirajući kompaktni ventil za ugradnju uz unutarnje jedinice hlađenja</t>
  </si>
  <si>
    <t>Cijevna mreža grijanja i hlađenja od bakrenih cijevi ili od metalnih cijevi i fazonskih komada izrađenih iz galvanski pocinčanog visokokvalitetnog ugljičnog čelika.  Cjevovod izolirati u paronepropusnu izolaciju.Predizolirane deoksidirane bakrene cijevi ili metalne press za razvod radnog medija- voda- unutarnji dio i za razvod do vanjske jedinice  -R410a , sa vanjskim slojem bijele polietilenske folije, slijedećih dimenzija:</t>
  </si>
  <si>
    <t xml:space="preserve">Φ20 mm </t>
  </si>
  <si>
    <t xml:space="preserve">Φ25 mm </t>
  </si>
  <si>
    <t xml:space="preserve">Φ32 mm </t>
  </si>
  <si>
    <t xml:space="preserve">Φ40  mm </t>
  </si>
  <si>
    <t>ODVOD KONDENZATA</t>
  </si>
  <si>
    <t>Bakrena cijev 35</t>
  </si>
  <si>
    <t>Bakrena cijev 18</t>
  </si>
  <si>
    <t>Odvod kondenzata izvesti van objekta u oborinske vode.</t>
  </si>
  <si>
    <t>Ovjesni pribor, noseće konzole i oslonci za cijevi i opremu.</t>
  </si>
  <si>
    <t>Spremnik za hladnu vodu kapaciteta od 180 do 220 lit. Bez unutarnjeg izmjenjivača, izrađen od čeličnog lima provjerene kvalitete, običan iznutra, izvana pripremljen za hladnu izolaciju. Potrebno je napraviti paronepropusnu toplinsku izolaciju debljine minimalno 50 mm.</t>
  </si>
  <si>
    <t>Zatvorena membranska ekspanziona posuda</t>
  </si>
  <si>
    <t>za vodu volumena V = 30 L za radni</t>
  </si>
  <si>
    <t>pritisak 3 bara. Posuda mora biti atestirana.</t>
  </si>
  <si>
    <t>Kuglasta slavina za vodu, prirubnička PN 6</t>
  </si>
  <si>
    <t xml:space="preserve"> - DN 40</t>
  </si>
  <si>
    <t xml:space="preserve"> - DN 25</t>
  </si>
  <si>
    <t>U cijenu stavke uključiti protuprirubnice, brtve</t>
  </si>
  <si>
    <t xml:space="preserve"> i vijke.</t>
  </si>
  <si>
    <t>Troputna slavina DN40</t>
  </si>
  <si>
    <t>Tekućina za punjenje sustava hlađenja - glikol</t>
  </si>
  <si>
    <t>Puštanje u pogon zrakom hlađenog rashladnog agregata uključivo sljedeće: vizulanu provjera oštećenja, radne tvari, curenja ulja ili vode, ugradnje i podloge jedinice, provjera mjera za sprječavanje vibracija. provjera električnih priključaka, napona i frekvencije napajanja svih triju faza, provjera naponske ravnoteže, rad uljnih grijača, opterećenja kompresora, provjera temperatura i tlakova ulja, radne tvari i vode, provjera funkcionalnosti prekidača protoka, temeljita provjera nepropusnosti u rashladnom krugu (uporabom detektora) od strane ovlaštenog servisera uz izdavanje potrebnih uputa za korištenje, atesta i garancija.</t>
  </si>
  <si>
    <t>Žičani elektronski prostorni regulator s LCD zaslonom. Područje podešavanja za dnevnu i noćnu
temperaturu od 5 °C do 35 °C. Baterijsko napajanje 3 x 1,5 V AA (LR6).  Točnost uključivanja 0,4 °K.
Izlaz 8 A, zaštita IP 30.</t>
  </si>
  <si>
    <t>Puštanje u pogon sustava uključivo provjeru nepropusnosti freonske i vodene instalacije, vakumiranje i dopunjavanje rashladnog sredstva od strane ovlaštenog servisa uz izdavanje potrebnih uputa za korištenje, atesta i garancija.</t>
  </si>
  <si>
    <t>Programiranje i puštanje u pogon ITC - Intelligent Touch controller-a (centralnog upravljačkog regulatora) sa pripadajućim software-ima od strane ovlaštenog servisa.</t>
  </si>
  <si>
    <t xml:space="preserve">Sanacija zidova  nakon demontaže postojećih cijevi i opreme i nakon montaže novog sustava grijanja/hlađenja </t>
  </si>
  <si>
    <t xml:space="preserve">Sanacija spuštenog stropa nakon demontaže postojeće cijevne mreže i montaže nove cijevne mreže  instalacije hlađenja i grijanja </t>
  </si>
  <si>
    <t>Priprema tampona za izradu ploče uzdignute od kote terena za 10 cm. Nabijenog šljunka veličine zrna 25 – 50 mm debljine 15 cm. Armiranje te betoniranje nosive ploče  dizalica topline. Dimenzije ploče (1 x 1,5 m). Odvoz viška materijala uključeno u stavci do max.udaljenosti 15 km. Strojno kopanje temelja. Postavljanje oplate, armiranje i betoniranje temelja.  Dobava, doprema materijala i izrada armiranobetonske podne ploče debljine  15cm od
betona klase C 25/30 kao temeljne ploče za postavu dizalice topline.  Prije betoniranja
pripremiti podlogu, nabiti kameni nabačaj, u donju zonu postaviti mrežu Q503, u gornju zonu konstruktivna armatura. Gornju površinu napraviti u padu od min 1,5 % izravnati i zagladiti .</t>
  </si>
  <si>
    <t>3.20.</t>
  </si>
  <si>
    <t>Nabava i ugradnja ograde oko dizalica topline sa svim pripremnim građevinskim radovima za betoniranje trakastih temelja i postavljanje stupaca za ogradne elemente. U cijenu uvrstiti i ulazna vrata sa bravicom ili lokotom. Dobava i postava tipske čelične panel ograde oko dizalica topline u dvorištu visine cca 180 cm.
Čelik za mrežu i stupove vruće cinčani i plastificiran. Projektant i investitor biraju boju u
dostupnoj tipskoj paleti.. Mrežni paneli iz žica promjera 5 mm sa pravokutnim otvorima 50x200
mm i horizontalnim ojačanjima. Unutar prostora se ulazi kroz  vrata,  okvir i mreža od tipskih profila. Vrata opremljena kvakom i bravom s ključem. Stupovi za
prihvat vratnih krila 80x80 cm. Pričvršćenje ograde preko tipskih pocinčanih plastificiranih pločica sa pocinčanim vijcima. Sve u kompletu do pune
funkcionalnosti.</t>
  </si>
  <si>
    <t>UKUPNO:</t>
  </si>
  <si>
    <t xml:space="preserve">4. </t>
  </si>
  <si>
    <t>VENTILACIJA SANITARNIH ČVOROVA</t>
  </si>
  <si>
    <t>Dobava i ugradnja aksijalni odsisnih ventilatora za ugradnju u zid - s nepovratnom zaklopokom kapciteta  100 m3/h    -  (min.90 /  nom.100 /max  120 m3/h)</t>
  </si>
  <si>
    <t>Dobava i ugradnja aksijalni odsisnih ventilatora  (230V 50) protoka zraka 100 m3/h   (min.90 /  nom.100 /max  120 m3/h)</t>
  </si>
  <si>
    <t>Dobava i ugradnja prestrujne rešetke za ugradnju u vrata dimenzija  (l=min. 400 max. 450 mm)x                                (d= min 220  max 250 mm)</t>
  </si>
  <si>
    <t>komada</t>
  </si>
  <si>
    <t>Dobava i ugradnja PVC cijevi</t>
  </si>
  <si>
    <t>Φ150 mm</t>
  </si>
  <si>
    <t>Φ200 mm</t>
  </si>
  <si>
    <t xml:space="preserve">Fazonski elementi </t>
  </si>
  <si>
    <r>
      <t>koljeno</t>
    </r>
    <r>
      <rPr>
        <sz val="10"/>
        <rFont val="Calibri"/>
        <family val="2"/>
        <charset val="238"/>
      </rPr>
      <t>Φ</t>
    </r>
    <r>
      <rPr>
        <sz val="10"/>
        <rFont val="Arial Narrow"/>
        <family val="2"/>
        <charset val="238"/>
      </rPr>
      <t xml:space="preserve"> 150, 90°</t>
    </r>
  </si>
  <si>
    <t>kapa ventilacijske cijevi koja prolazi kroz krov objekta</t>
  </si>
  <si>
    <t>T komad Φ 150/150/150 mm</t>
  </si>
  <si>
    <t>T komad Φ 150/150/200 mm</t>
  </si>
  <si>
    <t>Protupožarna zaklopka s termoelementom</t>
  </si>
  <si>
    <t>Ovjesni i pričvrsni pribor, noseće konzole i oslonci za kanale i opremu.</t>
  </si>
  <si>
    <t>Probijanje okruglog otvora promjera 200 mm u zidu i stropu debljine i zidarska obrada istog nakon ugradnje cijevi.</t>
  </si>
  <si>
    <t>Pregled instalacije ventilacije koji vrši ovlaštena osoba glede primjenjenih pravila zaštite na radu.</t>
  </si>
  <si>
    <t>UKUPNO VENTILACIJA SANITARNIH ČVOROVA</t>
  </si>
  <si>
    <t>REKAPITULACIJA</t>
  </si>
  <si>
    <t xml:space="preserve">1/ PLINSKA INSTALACIJA </t>
  </si>
  <si>
    <t>2/ GRIJANJE</t>
  </si>
  <si>
    <t>3/DIZALICA TOPLINE ZRAK-VODA</t>
  </si>
  <si>
    <t>4/ VENTILACIJA</t>
  </si>
  <si>
    <t>SVEUKUPNO BEZ PDV-a:</t>
  </si>
  <si>
    <t>PDV 25%:</t>
  </si>
  <si>
    <t>SVEUKUPNO SA PDV-om:</t>
  </si>
  <si>
    <r>
      <t xml:space="preserve">"NNM ENERGETIKA" </t>
    </r>
    <r>
      <rPr>
        <sz val="10"/>
        <rFont val="Arial"/>
        <family val="2"/>
        <charset val="238"/>
      </rPr>
      <t>d.o.o.</t>
    </r>
  </si>
  <si>
    <t>J.J. Strossmayera 4</t>
  </si>
  <si>
    <t>33000 VIROVITICA</t>
  </si>
  <si>
    <t>Investitor: Virovitičko-podravska županija</t>
  </si>
  <si>
    <t xml:space="preserve">                Trg Ljudevita Patačića 1, Virovitica</t>
  </si>
  <si>
    <t>Građevina: Zgrada skloništa za žrtve nasilja</t>
  </si>
  <si>
    <t>u obitelji-rekonstrukcija i ogradni zid</t>
  </si>
  <si>
    <t xml:space="preserve"> </t>
  </si>
  <si>
    <t>Tehnički dnevnik broj: 50/20</t>
  </si>
  <si>
    <t>Zajednička oznaka projekta: KAS-29-2020</t>
  </si>
  <si>
    <t xml:space="preserve">                        TROŠKOVIK </t>
  </si>
  <si>
    <t>UZ GLAVNI ELEKTROTEHNIČKI PROJEKT</t>
  </si>
  <si>
    <t>Virovitica, svibanj, 2020. godine</t>
  </si>
  <si>
    <t>Projektant:</t>
  </si>
  <si>
    <t>Miroslav Bobanac dipl.ing.el.</t>
  </si>
  <si>
    <t>Direktor:</t>
  </si>
  <si>
    <t>Opis</t>
  </si>
  <si>
    <t>J.mj.</t>
  </si>
  <si>
    <t>Jedinična cijena</t>
  </si>
  <si>
    <t>TROŠKOVNIK ELEKTROTEHNIČKIH RADOVA</t>
  </si>
  <si>
    <t>NAPUTAK:</t>
  </si>
  <si>
    <t>-</t>
  </si>
  <si>
    <t>Cijena za svaku točku ovog troškovnika mora obuhvatiti dobavu, montažu, spajanje, po potrebi uzemljenje, te dovođenje u stanje potpune funkcionalnosti.</t>
  </si>
  <si>
    <t>U cijenu također ukalkulirati sav potreban spojni, montažni, pridržni i ostali materijal potreban za potpuno funkcioniranje.</t>
  </si>
  <si>
    <t>U cijenu također ukalkulirati troškove pokretne skele za rad na visini od 10m.</t>
  </si>
  <si>
    <t>Radeći ponudu obavezno pročitati tehnički opis i pregledati nacrte, te tražiti pojašnjenje prije zaključivanja ponude.</t>
  </si>
  <si>
    <t>Izvođač je dužan uskladiti projektnu dokumentaciju sa stvarno izvedenim stanjem, te istu s izmjenama isporučiti investitoru u 1 primjerku.</t>
  </si>
  <si>
    <t>Sječenje kabela izvesti na licu mjesta nakon izmjerene stvarne dužine trase (posebno se to odnosi na kabele većih presjeka).</t>
  </si>
  <si>
    <t>Oznake razdjelnika izvesti na plastičnoj graviranoj pločici, kao i sve natpise na vratima.</t>
  </si>
  <si>
    <t>Sve kabele označiti metalnim pločicama na oba kraja.</t>
  </si>
  <si>
    <t>A.1.</t>
  </si>
  <si>
    <t>NISKONAPONSKA ELEKTRIČNA INSTALACIJA</t>
  </si>
  <si>
    <t xml:space="preserve">Iskop i zatrpavanje rova u zemljištu C kategorije. U cijenu stavke uključiti postavu trake upozorenja. Slijedeće dimenzije rova: </t>
  </si>
  <si>
    <t xml:space="preserve"> rov 0,5x1,2 m</t>
  </si>
  <si>
    <t xml:space="preserve"> rov 0,4x0,8 m</t>
  </si>
  <si>
    <t>Izrada temelja rasvjetnog stupa od betona kvalitete C25/30. U temelj ugraditi anker vijke i cijevi za dovod-odvod kabela. Slijedeće dimenzije temelja:</t>
  </si>
  <si>
    <t xml:space="preserve"> temelj 0,6x0,6x0,8m</t>
  </si>
  <si>
    <t>Dobava i postava u tlo tlačnih rebrastih cijevi:</t>
  </si>
  <si>
    <t xml:space="preserve"> tlačna (&gt;750N) rebrasta PVC cijev Ø160mm</t>
  </si>
  <si>
    <t xml:space="preserve"> tlačna (&gt;750N) rebrasta PVC cijev Ø50mm</t>
  </si>
  <si>
    <t>Dobava i postava opskrbnog kabela između SPMO i GRO. Vod se polaže djelomično u tlo u tlačnu rebratsu cijev i djelomično u kabelske police. Uz sav rad i slijedeći materijal:</t>
  </si>
  <si>
    <r>
      <t xml:space="preserve"> kabel NYY-J 5×25mm</t>
    </r>
    <r>
      <rPr>
        <vertAlign val="superscript"/>
        <sz val="10"/>
        <rFont val="Arial"/>
        <family val="2"/>
        <charset val="238"/>
      </rPr>
      <t>2</t>
    </r>
  </si>
  <si>
    <t xml:space="preserve"> izrada kabelske glave upotrebom </t>
  </si>
  <si>
    <t xml:space="preserve">toploskupljajuće spojnice </t>
  </si>
  <si>
    <r>
      <t>kabelska uvodnica Ø150mm</t>
    </r>
    <r>
      <rPr>
        <sz val="10"/>
        <rFont val="Calibri"/>
        <family val="2"/>
        <charset val="238"/>
      </rPr>
      <t>±</t>
    </r>
    <r>
      <rPr>
        <sz val="10"/>
        <rFont val="Arial"/>
        <family val="2"/>
        <charset val="238"/>
      </rPr>
      <t>10% za uvod 6 kabela promjera do 8-35mm, komplet sa termoplastičnim okvirom za temelj širine do 50cm, prirubnicom, manžetom za dovodnu cijev, EPDM brtvama</t>
    </r>
  </si>
  <si>
    <t>Dobava i postava u tlo opskrbnih kabela između GRO i stupnih razdjelnika rasvjetnih stupova, te između GRO i vanjskog rashladnika. Uz sav rad i slijedeći materijal:</t>
  </si>
  <si>
    <t>Uz sav rad i slijedeći materijal:</t>
  </si>
  <si>
    <r>
      <t xml:space="preserve"> kabel NYY-J 4×6mm</t>
    </r>
    <r>
      <rPr>
        <vertAlign val="superscript"/>
        <sz val="10"/>
        <rFont val="Arial"/>
        <family val="2"/>
        <charset val="238"/>
      </rPr>
      <t>2</t>
    </r>
  </si>
  <si>
    <r>
      <t xml:space="preserve"> kabel NYY-J 5×10mm</t>
    </r>
    <r>
      <rPr>
        <vertAlign val="superscript"/>
        <sz val="10"/>
        <rFont val="Arial"/>
        <family val="2"/>
        <charset val="238"/>
      </rPr>
      <t>2</t>
    </r>
  </si>
  <si>
    <t>Ispitivanje otpora izolacije položenih</t>
  </si>
  <si>
    <t>opskrbnih kabela netom nakon polaganja,</t>
  </si>
  <si>
    <t>i prije puštanja pod napon, te otpora petlje</t>
  </si>
  <si>
    <t>i struje kratkog spoja, te provjera sustava</t>
  </si>
  <si>
    <t>zaštite od neizravnog dodira</t>
  </si>
  <si>
    <t xml:space="preserve">Dobava, postava, spajanje i puštanje u rad UPS uređaj snage 10kVA/10kW, ulaz 3x400V+/- 25%, izlaz 3x400V+/- 1%, s ugrađenim filterima, izlazni transformator za odvajanje invertera i opreme, RS 232 port sa shutdown softwerom. Sučelje za daljinski isklop u nuždi. Baterijski paket za nominalnu autonomiju 74/45min. Tehnologija On-Line, UPS dvostruke konverzije.          </t>
  </si>
  <si>
    <t>UPS</t>
  </si>
  <si>
    <t>Dobava i postava glavnog razdjelnika GRO, izveden kao samostojeći ormar u zaštiti IP44. Uz sav rad i slijedeći materijal:</t>
  </si>
  <si>
    <r>
      <t xml:space="preserve">1kom samostojeći metalni plastificirani ormar dimenzija 600x1855x200mm </t>
    </r>
    <r>
      <rPr>
        <sz val="10"/>
        <color indexed="8"/>
        <rFont val="Calibri"/>
        <family val="2"/>
        <charset val="238"/>
      </rPr>
      <t>±</t>
    </r>
    <r>
      <rPr>
        <sz val="10"/>
        <color indexed="8"/>
        <rFont val="Arial"/>
        <family val="2"/>
        <charset val="238"/>
      </rPr>
      <t>5%, modularne izvedbe 13x24 elementa, s limenim bijelim vratima</t>
    </r>
  </si>
  <si>
    <r>
      <t xml:space="preserve">1kom samostojeći metalni plastificirani ormar dimenzija 300x1855x200mm </t>
    </r>
    <r>
      <rPr>
        <sz val="10"/>
        <color indexed="8"/>
        <rFont val="Calibri"/>
        <family val="2"/>
        <charset val="238"/>
      </rPr>
      <t>±</t>
    </r>
    <r>
      <rPr>
        <sz val="10"/>
        <color indexed="8"/>
        <rFont val="Arial"/>
        <family val="2"/>
        <charset val="238"/>
      </rPr>
      <t>5%, za smještaj rednih stezaljki i za rasplet kabela, s limenim bijelim vratima</t>
    </r>
  </si>
  <si>
    <t>1kom podnožje ormara 900x100mm ±5%</t>
  </si>
  <si>
    <t>2kom cilindar brava s tipskim ključem</t>
  </si>
  <si>
    <t>1kom spremnik a4 za dokumentaciju</t>
  </si>
  <si>
    <t>1kom zaštitni prekidač 125a/3p/18ka, sa daljinskim isklopnikom 230V~, ugrađen na din šinu</t>
  </si>
  <si>
    <t>4kom odv.prenapona 20ka kl II, 0.5kV</t>
  </si>
  <si>
    <t>2kom distribucijski blok 160A/4p</t>
  </si>
  <si>
    <t>2kom sabirnica 3p 16mm2/17mm/1m</t>
  </si>
  <si>
    <t>2kom vijčana sabirnica 16mm2/1m</t>
  </si>
  <si>
    <t>3kom rcd 40a/4p/0,03a/10ka, AC-tip</t>
  </si>
  <si>
    <t>1kom rcd 40a/4p/0,3a/10ka, A-tip</t>
  </si>
  <si>
    <t>1kom rcd 40a/4p/0,3a/10ka, B-tip</t>
  </si>
  <si>
    <t>1kom zaš. prekidač c40A/3p/10ka</t>
  </si>
  <si>
    <t>7kom zaš. prekidač c32A/3p/10ka</t>
  </si>
  <si>
    <t>1kom zaš. prekidač c25A/3p/10ka</t>
  </si>
  <si>
    <t>5kom zaš. prekidač b6A/1p/10ka</t>
  </si>
  <si>
    <t>15kom zaš. prekidač b10A/1p/10ka</t>
  </si>
  <si>
    <t>12kom zaš. prekidač b16A/1p/10ka</t>
  </si>
  <si>
    <t>1kom zaš. prekidač c10A/1p/10ka</t>
  </si>
  <si>
    <t>11kom zaš. prekidač c16A/1p/10ka</t>
  </si>
  <si>
    <t>1kom grebenasta sklopka 32A/4p/1-0-2, ugradnja na din šinu</t>
  </si>
  <si>
    <t>1kom grebenasta sklopka 32A/4p/0-1, ugradnja na din šinu</t>
  </si>
  <si>
    <t>2kom grebenasta sklopka 20A/1p/1-0-2, ugradnja na din šinu</t>
  </si>
  <si>
    <t>3kom inst.sklopnik 20a/2p/Uu=230vac</t>
  </si>
  <si>
    <t>1kom bistabilni relej 16a/2p/Uu=230vac</t>
  </si>
  <si>
    <t>3kom signalna svjetiljka 230V, zelena, din šina</t>
  </si>
  <si>
    <t>s podnožjem</t>
  </si>
  <si>
    <t>1kom astrološki sat, 8A, 2 kanala</t>
  </si>
  <si>
    <t>1kom luxomat sa sondom</t>
  </si>
  <si>
    <t>1kom digitalni sat, 2 kanala</t>
  </si>
  <si>
    <t>5 kom redna stezaljka 25mm2</t>
  </si>
  <si>
    <t>15 kom redna stezaljka 10mm2</t>
  </si>
  <si>
    <t>20kom redna stezaljka 6mm2</t>
  </si>
  <si>
    <t>60kom redna stezaljka 2,5mm2</t>
  </si>
  <si>
    <t>47kom oznaka kabela</t>
  </si>
  <si>
    <t xml:space="preserve">3kom oznaka na vratima </t>
  </si>
  <si>
    <t>1kom ispitivanje razdjelnika te izrada oznake i izjave o sukladnosti</t>
  </si>
  <si>
    <t>1kom izrada tropolne sheme izvedenog stanja razdjelnika</t>
  </si>
  <si>
    <t>GRO</t>
  </si>
  <si>
    <r>
      <t xml:space="preserve"> </t>
    </r>
    <r>
      <rPr>
        <sz val="10"/>
        <rFont val="Arial"/>
        <family val="2"/>
        <charset val="238"/>
      </rPr>
      <t>Dobava i postava uzidnog razvodnog ormara RO-1 opremljenog prema
jednopolnoj shemi:</t>
    </r>
  </si>
  <si>
    <r>
      <t xml:space="preserve">1kom p/žb PVC ormar dimenzija 575x785x120mm </t>
    </r>
    <r>
      <rPr>
        <sz val="10"/>
        <color indexed="8"/>
        <rFont val="Calibri"/>
        <family val="2"/>
        <charset val="238"/>
      </rPr>
      <t>±</t>
    </r>
    <r>
      <rPr>
        <sz val="10"/>
        <color indexed="8"/>
        <rFont val="Arial"/>
        <family val="2"/>
        <charset val="238"/>
      </rPr>
      <t>5%, modularne izvedbe 4x24 elementa, s limenim bijelim vratima</t>
    </r>
  </si>
  <si>
    <t>1kom zaštitni prekidač 40a/3p/18ka, ugrađen na din šinu</t>
  </si>
  <si>
    <t>1kom zaštitni prekidač 40a/3p/18ka, sa daljinskim isklopnikom 230V~, ugrađen na din šinu</t>
  </si>
  <si>
    <t>2kom rcd 40a/4p/0,03a/10ka, AC-tip</t>
  </si>
  <si>
    <t>6kom zaš. prekidač b10A/1p/10ka</t>
  </si>
  <si>
    <t>14kom zaš. prekidač b16A/1p/10ka</t>
  </si>
  <si>
    <t>1kom zaš. prekidač c16A/1p/10ka</t>
  </si>
  <si>
    <t>2kom zaš. prekidač c16A/3p/10ka</t>
  </si>
  <si>
    <t>2kom bistabilni relej 16a/2p/Uu=230vac</t>
  </si>
  <si>
    <t>1kom distribucijski blok 80A/4p</t>
  </si>
  <si>
    <t>1kom sabirnica 3p 16mm2/17mm/1m</t>
  </si>
  <si>
    <t>1kom vijčana sabirnica 16mm2/1m</t>
  </si>
  <si>
    <t>4kom nosač n i pe vijčane sabirnice</t>
  </si>
  <si>
    <t>5kom redna stezaljka 10mm2</t>
  </si>
  <si>
    <t>40kom redna stezaljka 2,5mm2</t>
  </si>
  <si>
    <t>23kom oznaka kabela</t>
  </si>
  <si>
    <t>3kom oznake na vratima</t>
  </si>
  <si>
    <t>1kom bravica s ključem</t>
  </si>
  <si>
    <r>
      <t>4kom pokrovna PVC ploča 500x150mm</t>
    </r>
    <r>
      <rPr>
        <sz val="10"/>
        <color indexed="8"/>
        <rFont val="Calibri"/>
        <family val="2"/>
        <charset val="238"/>
      </rPr>
      <t>±</t>
    </r>
    <r>
      <rPr>
        <sz val="10"/>
        <color indexed="8"/>
        <rFont val="Arial"/>
        <family val="2"/>
        <charset val="238"/>
      </rPr>
      <t>10%</t>
    </r>
  </si>
  <si>
    <t xml:space="preserve">RO-1 </t>
  </si>
  <si>
    <r>
      <t xml:space="preserve"> </t>
    </r>
    <r>
      <rPr>
        <sz val="10"/>
        <rFont val="Arial"/>
        <family val="2"/>
        <charset val="238"/>
      </rPr>
      <t>Dobava i postava uzidnog razvodnog ormara RO-2 opremljenog prema
jednopolnoj shemi:</t>
    </r>
  </si>
  <si>
    <t>1kom rcd 40a/2p/0,03a/10ka, AC-tip</t>
  </si>
  <si>
    <t>13kom zaš. prekidač b10A/1p/10ka</t>
  </si>
  <si>
    <t>10kom zaš. prekidač b16A/1p/10ka</t>
  </si>
  <si>
    <t>1kom grebenasta sklopka 20A/1p/1-0-2, ugradnja na din šinu</t>
  </si>
  <si>
    <t>1kom digitalni kontrolnik leda i temperature</t>
  </si>
  <si>
    <t xml:space="preserve">RO-2 </t>
  </si>
  <si>
    <r>
      <t xml:space="preserve">Dobava, montaža i spajanje nadgradne LED svjetiljke, aluminijsko kućište, simetrična optika, PMMA difuzor, izvor svjetlosti LED ukupne snage </t>
    </r>
    <r>
      <rPr>
        <sz val="10"/>
        <color theme="1"/>
        <rFont val="Calibri"/>
        <family val="2"/>
        <charset val="238"/>
      </rPr>
      <t>≤</t>
    </r>
    <r>
      <rPr>
        <sz val="10"/>
        <color theme="1"/>
        <rFont val="Arial"/>
        <family val="2"/>
        <charset val="238"/>
      </rPr>
      <t xml:space="preserve">35W, svjetlosnog toka  ≥3754lm, efikasnost svjetiljke  ≥110 lm/W, uzvrat boje Ra &gt; 80, boje svjetlosti 3000 K,  životni vijek L80/B50 ≥ 50000h, IP44, UGR&lt;19,  dimenzije 596 x 596 x 9 mm±10%.    Oznaka u projektu: </t>
    </r>
    <r>
      <rPr>
        <b/>
        <sz val="10"/>
        <color theme="1"/>
        <rFont val="Arial"/>
        <family val="2"/>
        <charset val="238"/>
      </rPr>
      <t>S1</t>
    </r>
    <r>
      <rPr>
        <sz val="10"/>
        <color theme="1"/>
        <rFont val="Arial"/>
        <family val="2"/>
        <charset val="238"/>
      </rPr>
      <t xml:space="preserve">                                                                               </t>
    </r>
  </si>
  <si>
    <t>1.11.1.</t>
  </si>
  <si>
    <t>Metalni okvir u bijeloj boji za nadgradnu montažu panela.</t>
  </si>
  <si>
    <r>
      <t xml:space="preserve">Dobava, montaža i spajanje nadgradne vodotjesne svjetiljka, kućište izrađeno od polikarbonata bijele boje, simetrična optika, difuzor od opalnog polikarbonata, izvor svjetlosti LED ukupne snage ≤ 38 W, svjetlosnog toka  ≥4200 lm, efikasnost svjetiljke  ≥ 100 lm/W, uzvrat boje Ra &gt; 80, boje svjetlosti 4000 K, životnog vijeka 50 000 L70, dimenzije: 1232 x 103 x 78 mm±10% mm, stupanj zaštite IP65, otpornost na udarce IK08. Oznaka u projektu: </t>
    </r>
    <r>
      <rPr>
        <b/>
        <sz val="10"/>
        <color theme="1"/>
        <rFont val="Arial"/>
        <family val="2"/>
        <charset val="238"/>
      </rPr>
      <t>S2</t>
    </r>
    <r>
      <rPr>
        <sz val="10"/>
        <color theme="1"/>
        <rFont val="Arial"/>
        <family val="2"/>
        <charset val="238"/>
      </rPr>
      <t xml:space="preserve">                                                                               </t>
    </r>
  </si>
  <si>
    <r>
      <t xml:space="preserve">Dobava, postava i spajanje nadgradna LED svjetiljke, kućište izrađeno polikarbonata, opalni polikarbonatni difuzor, simetrična optika, izvor svjetlosti snage </t>
    </r>
    <r>
      <rPr>
        <sz val="10"/>
        <color theme="1"/>
        <rFont val="Calibri"/>
        <family val="2"/>
        <charset val="238"/>
      </rPr>
      <t>≤</t>
    </r>
    <r>
      <rPr>
        <sz val="10"/>
        <color theme="1"/>
        <rFont val="Arial"/>
        <family val="2"/>
        <charset val="238"/>
      </rPr>
      <t xml:space="preserve">16.3W, svjetlosnog toka ≥1850 lm, efikasnost svjetiljke ≥113 lm/W, temperature boje svjetlosti 3000 K, uzvrat boje Ra &gt; 80, životnog vijeka 50 000 h pri L80, dimenzije: Ø307 x 58 mm±10%, stupanj zaštite IP65, otpornost na udarce IK10. Oznaka u projektu: </t>
    </r>
    <r>
      <rPr>
        <b/>
        <sz val="10"/>
        <color theme="1"/>
        <rFont val="Arial"/>
        <family val="2"/>
        <charset val="238"/>
      </rPr>
      <t>S3</t>
    </r>
  </si>
  <si>
    <r>
      <t xml:space="preserve">Dobava, montaža i spajanje nadgradne LED svjetiljke, kućište izrađeno od aluminija bijele boje, simetrična optika, difuzor od staklenog pleksiglasa, izvor svjetlosti snage ≤ 60 W, svjetlosnog toka ≥9360 lm, efikasnost ≥156 lm/W, temperature boje svjetlosti 3000 K, uzvrat boje Ra &gt; 80, životnog vijeka min. 50 000 h pri L80, dimenzije: Ø610 x 70 mm±10%, stupanj zaštite IP40. Oznaka u projektu: </t>
    </r>
    <r>
      <rPr>
        <b/>
        <sz val="10"/>
        <color theme="1"/>
        <rFont val="Arial"/>
        <family val="2"/>
        <charset val="238"/>
      </rPr>
      <t>S4</t>
    </r>
    <r>
      <rPr>
        <sz val="10"/>
        <color theme="1"/>
        <rFont val="Arial"/>
        <family val="2"/>
        <charset val="238"/>
      </rPr>
      <t xml:space="preserve">                                                                               </t>
    </r>
  </si>
  <si>
    <r>
      <t xml:space="preserve">Dobava, montaža i spajanje nadgradne LED svjetiljke, kućište izrađeno od aluminija bijele boje, simetrična optika, difuzor od staklenog pleksiglasa, izvor svjetlosti snage ≤ 35 W, svjetlosnog toka ≥5390 lm, efikasnost ≥154 lm/W, temperature boje svjetlosti 3000 K, uzvrat boje Ra &gt; 80, životnog vijeka min. 50 000 h pri L80, dimenzije: Ø440 x 70 mm±10%, stupanj zaštite IP40. Oznaka u projektu: </t>
    </r>
    <r>
      <rPr>
        <b/>
        <sz val="10"/>
        <color theme="1"/>
        <rFont val="Arial"/>
        <family val="2"/>
        <charset val="238"/>
      </rPr>
      <t>S5</t>
    </r>
    <r>
      <rPr>
        <sz val="10"/>
        <color theme="1"/>
        <rFont val="Arial"/>
        <family val="2"/>
        <charset val="238"/>
      </rPr>
      <t xml:space="preserve">                                                                               </t>
    </r>
  </si>
  <si>
    <r>
      <t xml:space="preserve">Dobava, montaža i spajanje zidne LED svjetiljke, kućište izrađeno aluminija, opalni  difuzor, izvor svjetlosti snage ≤ 12 W, svjetlosnog toka ≥1200 lm, efikasnost svjetiljke min 100 lm/W, temperature boje svjetlosti 3000 K, uzvrat boje Ra &gt; 80, životnog vijeka 50 000 h pri L70, dimenzije: 600 x 81x 58 mm±5%, stupanj zaštite IP44. Oznaka u projektu: </t>
    </r>
    <r>
      <rPr>
        <b/>
        <sz val="10"/>
        <color theme="1"/>
        <rFont val="Arial"/>
        <family val="2"/>
        <charset val="238"/>
      </rPr>
      <t>S6</t>
    </r>
    <r>
      <rPr>
        <sz val="10"/>
        <color theme="1"/>
        <rFont val="Arial"/>
        <family val="2"/>
        <charset val="238"/>
      </rPr>
      <t xml:space="preserve">                                                                               </t>
    </r>
  </si>
  <si>
    <r>
      <t xml:space="preserve">Dobava, postava i spajanje nadgradne zidne svjetiljka,  asimetrična širokosnopna distribucija svjetla, kućište svjetiljke izrađeno od aluminija i polikarbonata antracit boje,   izvor svjetlosti LED ukupne snage </t>
    </r>
    <r>
      <rPr>
        <sz val="10"/>
        <color theme="1"/>
        <rFont val="Calibri"/>
        <family val="2"/>
        <charset val="238"/>
      </rPr>
      <t>≤</t>
    </r>
    <r>
      <rPr>
        <sz val="10"/>
        <color theme="1"/>
        <rFont val="Arial"/>
        <family val="2"/>
        <charset val="238"/>
      </rPr>
      <t xml:space="preserve">15,4 W, efikasnost svjetiljke min 120 lm/W, svjetlosnog toka </t>
    </r>
    <r>
      <rPr>
        <sz val="10"/>
        <color theme="1"/>
        <rFont val="Calibri"/>
        <family val="2"/>
        <charset val="238"/>
      </rPr>
      <t>≥</t>
    </r>
    <r>
      <rPr>
        <sz val="10"/>
        <color theme="1"/>
        <rFont val="Arial"/>
        <family val="2"/>
        <charset val="238"/>
      </rPr>
      <t xml:space="preserve">1844 lm, boje svjetlosti 3000 K, životnog vijeka ≥60 000 h L70, stupanj mehaničke zaštite IP65, otpornost na udarce IK10, klasa zaštite I. Oznaka u projektu: </t>
    </r>
    <r>
      <rPr>
        <b/>
        <sz val="10"/>
        <color theme="1"/>
        <rFont val="Arial"/>
        <family val="2"/>
        <charset val="238"/>
      </rPr>
      <t>S7</t>
    </r>
  </si>
  <si>
    <r>
      <t xml:space="preserve">Dobava, postava i spajanje nadgradne zidne svjetiljka,  asimetrična širokosnopna distribucija svjetla, kućište svjetiljke izrađeno od aluminija i polikarbonata antracit boje,   izvor svjetlosti LED ukupne snage </t>
    </r>
    <r>
      <rPr>
        <sz val="10"/>
        <color theme="1"/>
        <rFont val="Calibri"/>
        <family val="2"/>
        <charset val="238"/>
      </rPr>
      <t>≤</t>
    </r>
    <r>
      <rPr>
        <sz val="10"/>
        <color theme="1"/>
        <rFont val="Arial"/>
        <family val="2"/>
        <charset val="238"/>
      </rPr>
      <t xml:space="preserve">15,4 W, efikasnost svjetiljke min 120 lm/W, svjetlosnog toka </t>
    </r>
    <r>
      <rPr>
        <sz val="10"/>
        <color theme="1"/>
        <rFont val="Calibri"/>
        <family val="2"/>
        <charset val="238"/>
      </rPr>
      <t>≥</t>
    </r>
    <r>
      <rPr>
        <sz val="10"/>
        <color theme="1"/>
        <rFont val="Arial"/>
        <family val="2"/>
        <charset val="238"/>
      </rPr>
      <t xml:space="preserve">1844 lm, boje svjetlosti 3000 K, životnog vijeka ≥60 000 h L70, stupanj mehaničke zaštite IP65, otpornost na udarce IK10, klasa zaštite I, opremljena sa akumulatorom za autonomni rad od 1 sata. Oznaka u projektu: </t>
    </r>
    <r>
      <rPr>
        <b/>
        <sz val="10"/>
        <color theme="1"/>
        <rFont val="Arial"/>
        <family val="2"/>
        <charset val="238"/>
      </rPr>
      <t>S7E</t>
    </r>
  </si>
  <si>
    <r>
      <t xml:space="preserve">Dobava, postava i spajanje nadgradne protupanične LED svjetiljke, kućište izrađeno od aluminija, difuzor od prozirnog polikarbonata, izvor svjetlosti LED ukupne snage ≥2 W, autonomije 3 h, pripravni spoj, dimenzije: 269 x 144 x 40 mm±10%, autotest funkcija, stupanj zaštite IP65. Oznaka u projektu: </t>
    </r>
    <r>
      <rPr>
        <b/>
        <sz val="10"/>
        <color theme="1"/>
        <rFont val="Arial"/>
        <family val="2"/>
        <charset val="238"/>
      </rPr>
      <t>P1, P2</t>
    </r>
  </si>
  <si>
    <t>1.19.1.</t>
  </si>
  <si>
    <t xml:space="preserve">Difuzor od prozirnog polikarbonata na kopčanje, za postavu piktograma </t>
  </si>
  <si>
    <t>Dobava, postava i spajanje cestovne urbane svjetiljke, kućište od ljevanog aluminija, difuzor od stakla debljine min. 5mm, LED izvor svjetlosti snage ≤15W, svjetlosnog toka ≥2013 lm, boje svjetlosti 3000K, stupanj zaštite IP66, IK09.</t>
  </si>
  <si>
    <t>Dobava i postava stožastog rasvjetnog stupa sa temeljnom pločom, visina 3m, nasadnik FI42/60mm, vruće cinčani - stup obojan u boju svjetiljke. Uz stup isporučiti 3 anker vijka M18/650mm sa pripadajućom šablonom te stupnu razdjelnicu u zaštiti IP54 sa 1 osuguračem C6A/1p i stezaljkama da dovod-odvod kabela 5x6mm2.</t>
  </si>
  <si>
    <t>Izrada betonskog temelja za rasvjetni stup, dimenzija 0,6x0,6x0.8m od betona kvalitete C25/30, ugradnja cijevi za prolaz energetskih kablova i ugradnja ankera za rasvjetni stup. U cijenu uračunati i iskop rova za temelj stupa.</t>
  </si>
  <si>
    <t>Dobava i postava slijedećih vodova:</t>
  </si>
  <si>
    <r>
      <t>kabel NHXH FE180/E90 4x1,5mm</t>
    </r>
    <r>
      <rPr>
        <vertAlign val="superscript"/>
        <sz val="10"/>
        <rFont val="Arial"/>
        <family val="2"/>
      </rPr>
      <t>2</t>
    </r>
  </si>
  <si>
    <r>
      <t>kabel NHXH FE180/E90 3x1,5mm</t>
    </r>
    <r>
      <rPr>
        <vertAlign val="superscript"/>
        <sz val="10"/>
        <rFont val="Arial"/>
        <family val="2"/>
      </rPr>
      <t>2</t>
    </r>
  </si>
  <si>
    <r>
      <t>kabel FG16OR 5x10mm</t>
    </r>
    <r>
      <rPr>
        <vertAlign val="superscript"/>
        <sz val="10"/>
        <rFont val="Arial"/>
        <family val="2"/>
      </rPr>
      <t>2</t>
    </r>
  </si>
  <si>
    <r>
      <t>kabel NHXCH FE180/E90 5x6mm</t>
    </r>
    <r>
      <rPr>
        <vertAlign val="superscript"/>
        <sz val="10"/>
        <rFont val="Arial"/>
        <family val="2"/>
      </rPr>
      <t>2</t>
    </r>
  </si>
  <si>
    <r>
      <t>kabel NYM-J 5x2,5mm</t>
    </r>
    <r>
      <rPr>
        <vertAlign val="superscript"/>
        <sz val="10"/>
        <rFont val="Arial"/>
        <family val="2"/>
      </rPr>
      <t>2</t>
    </r>
  </si>
  <si>
    <r>
      <t>kabel NYM-J 3x2,5mm</t>
    </r>
    <r>
      <rPr>
        <vertAlign val="superscript"/>
        <sz val="10"/>
        <rFont val="Arial"/>
        <family val="2"/>
      </rPr>
      <t>2</t>
    </r>
  </si>
  <si>
    <r>
      <t>kabel NYM-J 5x1,5mm</t>
    </r>
    <r>
      <rPr>
        <vertAlign val="superscript"/>
        <sz val="10"/>
        <rFont val="Arial"/>
        <family val="2"/>
      </rPr>
      <t>2</t>
    </r>
  </si>
  <si>
    <r>
      <t>kabel NYM-J 4x1,5mm</t>
    </r>
    <r>
      <rPr>
        <vertAlign val="superscript"/>
        <sz val="10"/>
        <rFont val="Arial"/>
        <family val="2"/>
      </rPr>
      <t>2</t>
    </r>
  </si>
  <si>
    <r>
      <t>kabel NYM-J 3x1,5mm</t>
    </r>
    <r>
      <rPr>
        <vertAlign val="superscript"/>
        <sz val="10"/>
        <rFont val="Arial"/>
        <family val="2"/>
      </rPr>
      <t>2</t>
    </r>
  </si>
  <si>
    <r>
      <t>kabel NYM 2x1,5mm</t>
    </r>
    <r>
      <rPr>
        <vertAlign val="superscript"/>
        <sz val="10"/>
        <rFont val="Arial"/>
        <family val="2"/>
      </rPr>
      <t>2</t>
    </r>
  </si>
  <si>
    <r>
      <t>kabel SiHF 3x1,5mm</t>
    </r>
    <r>
      <rPr>
        <vertAlign val="superscript"/>
        <sz val="10"/>
        <rFont val="Arial"/>
        <family val="2"/>
      </rPr>
      <t>2</t>
    </r>
  </si>
  <si>
    <r>
      <t>kabel LiYCy 4x1mm</t>
    </r>
    <r>
      <rPr>
        <vertAlign val="superscript"/>
        <sz val="10"/>
        <rFont val="Arial"/>
        <family val="2"/>
        <charset val="238"/>
      </rPr>
      <t>2</t>
    </r>
  </si>
  <si>
    <r>
      <t>kabel LiYCy 2x1,5mm</t>
    </r>
    <r>
      <rPr>
        <vertAlign val="superscript"/>
        <sz val="10"/>
        <rFont val="Arial"/>
        <family val="2"/>
        <charset val="238"/>
      </rPr>
      <t>2</t>
    </r>
  </si>
  <si>
    <r>
      <t>kabel YSLY 3x1,5mm</t>
    </r>
    <r>
      <rPr>
        <vertAlign val="superscript"/>
        <sz val="10"/>
        <rFont val="Arial"/>
        <family val="2"/>
        <charset val="238"/>
      </rPr>
      <t>2</t>
    </r>
  </si>
  <si>
    <r>
      <t xml:space="preserve">Dobava i ugradnja samogasivih </t>
    </r>
    <r>
      <rPr>
        <b/>
        <sz val="10"/>
        <rFont val="Arial"/>
        <family val="2"/>
        <charset val="238"/>
      </rPr>
      <t>bezhalogenih</t>
    </r>
    <r>
      <rPr>
        <sz val="10"/>
        <rFont val="Arial"/>
        <family val="2"/>
      </rPr>
      <t>, savitljivih instalacijskih cijevi za ugradnju u zidove od  opeke, knauf pregradne zidove, u AB ploče, računajući potrebno dubljenje, izradu prodora te ugradnju prolaznih, spojnih i instalacijskih kutija</t>
    </r>
  </si>
  <si>
    <t>cijev Ø16 mm</t>
  </si>
  <si>
    <t>cijev Ø 20 mm</t>
  </si>
  <si>
    <t>cijev Ø 25 mm</t>
  </si>
  <si>
    <t>cijev Ø 40 mm</t>
  </si>
  <si>
    <t>Dobava i ugradnja samogasivih bezhalogenih, savitljivih instalacijskih cijevi od krutog PVC-a za ugradnju na zidove i po strojarskoj opremi na odstojnim obujmicama, komplet sa uvodnicama:</t>
  </si>
  <si>
    <t>Dobava i postava instalacijskih sklopki za rasvjetu:</t>
  </si>
  <si>
    <t>- obićna p/ž sklopka, modularne izvedbe, 16A, 250V, IP20,  sa ugradnom kutijom, nosačem i okvirom u bijeloj boji</t>
  </si>
  <si>
    <t xml:space="preserve"> kom</t>
  </si>
  <si>
    <t>- serijska p/ž sklopka, modularne izvedbe, 16A, 250V, IP20,  sa ugradnom kutijom, nosačem i okvirom u bijeloj boji</t>
  </si>
  <si>
    <t>- izmjenična p/ž sklopka, modularne izvedbe, 16A, 250V, IP20,  sa ugradnom kutijom, nosačem i okvirom u bijeloj boji</t>
  </si>
  <si>
    <t>- izmjenična n/ž sklopka, 16A, 250V, IP54</t>
  </si>
  <si>
    <t>- p/ž tipkalo, modularne izvedbe, 16A, 250V,  sa ugradnom kutijom, nosačem i okvirom u bijeloj boji</t>
  </si>
  <si>
    <t>-n/ž IR senzor prisutnosti 6A, 250V, 180°, IP54</t>
  </si>
  <si>
    <t>Dobava i postava priključnice:</t>
  </si>
  <si>
    <t xml:space="preserve"> - 1kom p/ž shuko priključnica 2P+PE, 16A, 250V,  sa zaštitom za djecu 2M, sa ugradnom kutijom, nosačem i okvirom u bijeloj boji</t>
  </si>
  <si>
    <t xml:space="preserve"> - 1kom p/ž shuko priključnica 2P+PE, 16A, 250V,  sa zaštitom za djecu i poklopcem 2M, sa ugradnom kutijom, nosačem i okvirom u bijeloj boji</t>
  </si>
  <si>
    <t xml:space="preserve"> - 3kom p/ž shuko priključnica 2P+PE, 16A, 250V  sa zaštitom za djecu 2M, sa ugradnom kutijom, nosačem i okvirom u bijeloj boji</t>
  </si>
  <si>
    <t xml:space="preserve"> - 3kom p/ž shuko priključnica 2P+PE, 16A, 250V  sa zaštitom za djecu 2M, sa ugradnom kutijom za ugradnju u parapetni kanal, nosačem i okvirom u bijeloj boji</t>
  </si>
  <si>
    <t xml:space="preserve"> - N/Ž shuko priključnica IP55, 16A, 250V, 1P+N+PE</t>
  </si>
  <si>
    <t xml:space="preserve">Dobava i postava instalacijske kutije, Ø78mm          </t>
  </si>
  <si>
    <t xml:space="preserve">Dobava i postava instalacijske kutije, 100x100mm                                   </t>
  </si>
  <si>
    <t>1.30.</t>
  </si>
  <si>
    <t>Dobava i postava protupožarnog tipkala 10A, 250V, IP54.</t>
  </si>
  <si>
    <t>1.31.</t>
  </si>
  <si>
    <t>Dobava i postava protupožarnog tipkala 10A, 250V, IP67.</t>
  </si>
  <si>
    <t>1.32.</t>
  </si>
  <si>
    <t>Dobava i postava uređaja za alarmni signal invalidskog WC-a, koji se sastoji od jedinice za opskrbu, jedinice za sinalizaciju iznad ulaznih vrata u WC, jedinice za signalizaciju pored WC školjke, te poteznog signalizatora.</t>
  </si>
  <si>
    <t>1.33.</t>
  </si>
  <si>
    <t xml:space="preserve">Upravljačka jedinica s napajanjem u nuždi, 3.4A, za jednu alarmnu grupu i jednu grupu za provjetravanje.
Boja: Narančasta RAL 2011 
Automatsko prebacivanje s mreže na bateriju. U slučaju nužde, s baterijom 24 V, osigurana je autonomija sustava minimalno 72 sata.
Sa prednje strane je alarmna kontrolna ploča:
- tipka za manualno aktiviranje alarma, reset tipka i LED indikacija stanja sustava "alarm", "u radu" i "kvar"
- dvije okrugle pozadinski osvjetljene tipke za upravljanje motorima u funkciji provjetravanja "otvori"; "zatvori"
</t>
  </si>
  <si>
    <t>1.34.</t>
  </si>
  <si>
    <r>
      <t>Dobava, postava i spajanje požarnog tipkala,  narančaste boje RAL 2011, 12VDC. Dimenzije: 125x125x32,5mm</t>
    </r>
    <r>
      <rPr>
        <sz val="10"/>
        <rFont val="Calibri"/>
        <family val="2"/>
        <charset val="238"/>
      </rPr>
      <t>±</t>
    </r>
    <r>
      <rPr>
        <sz val="10"/>
        <rFont val="Arial"/>
        <family val="2"/>
        <charset val="238"/>
      </rPr>
      <t>10% (švd).</t>
    </r>
  </si>
  <si>
    <t>1.35.</t>
  </si>
  <si>
    <t>Dobava, postava i spajanje elektromotora za odimljavanje. Lančani elektromotor, 24V, 1.5 A, izbačaj lančanika min 600 mm, tlačna/vlačna min. sila 600/600N.Završna obrada EV1 natur aluminij. Za ugradnju elektromotora potrebno je osigurati min. 50mm na krilu i okviru prozora. Uz prozor isporučiti i pripadajuću konzolu za otvaranje prozora na kip prema unutra.</t>
  </si>
  <si>
    <t>1.36.</t>
  </si>
  <si>
    <t xml:space="preserve">Dobava, postava i spajanje sustav motora za otvaranje prozora zaokretno prema unutra. Uključen okov za ugradnju motora i mehaničko zaključavanje prozora, te elektromotor hod 300, 24V DC,EV1. Za instalaciju motora osigurati min. 50mm na okviru i 40mm krilu prozora. </t>
  </si>
  <si>
    <t>1.36.1</t>
  </si>
  <si>
    <t xml:space="preserve">Oprema za mehaničko zaključavanje elektromotora - Šipka 12mm, 
pocinčana, dužine 2000 mm, </t>
  </si>
  <si>
    <t>1.36.2</t>
  </si>
  <si>
    <t>Oprema za mehaničko zaključavanje elektromotora - Pokrovni profil, L=2000 mm, EV1</t>
  </si>
  <si>
    <t>1.37.</t>
  </si>
  <si>
    <t>Dobava, postava i spajanje prekidača za povjetravanje, funkcije otvori/zatvori, sa LED signalizacijom.</t>
  </si>
  <si>
    <t>1.38.</t>
  </si>
  <si>
    <t>Dobava, postava i spajanje detektora dima 24V DC.</t>
  </si>
  <si>
    <t>1.39.</t>
  </si>
  <si>
    <t>Ispitivanje sustava odimljavanja od ovlaštene pravne osobe i izrada zapisnika o ispitivanju.</t>
  </si>
  <si>
    <t>1.40.</t>
  </si>
  <si>
    <t>Dobava i postava parapetnih PVC instalacijskih kanala s pregradom za ugradnju priključnica jake i slabe struje. RAL 9010. U cijenu uključiit završne i spojne komade kanala, poklopce, pregrade i nosače pregrade. Kanal je minimalne širine 130mm i dubine 70 mm.</t>
  </si>
  <si>
    <t>1.41.</t>
  </si>
  <si>
    <t>Dobava, postava i spajanje sustava za grijanje slivnika, satavljen od slijedećih elemenata:</t>
  </si>
  <si>
    <t xml:space="preserve"> - digitalni kontrolnik leda ugrađen u razdjelnik GR</t>
  </si>
  <si>
    <t xml:space="preserve"> - elektronski senzor krovni (vlaga+temperatura)</t>
  </si>
  <si>
    <t xml:space="preserve"> - izrada toploskuplajuće spojnice na kabelu 3x1,5mm2</t>
  </si>
  <si>
    <t>1.42.</t>
  </si>
  <si>
    <t>Izrada protupožarnog brtvljenja na mjestu  prodora pojedinačnih kabela Ø10-25mm kroz zid od opeke. Brtvljene izvesti protupožarnim kitom  vatrootpornosti 90 minuta. Brtvljenje izvodi ovlaštena osoba uz obavezno označavanje.</t>
  </si>
  <si>
    <t>1.43.</t>
  </si>
  <si>
    <t>Izrada  projekta izvedenog stanja elektroinstalacije u 2 papirnata primjerka i 1 elektroničkom primjerku (pdf format).</t>
  </si>
  <si>
    <t>1.44.</t>
  </si>
  <si>
    <t>Ispitivanje i kontrola elektroinstalacije sa izdavanjem izvještaja o izvršenim ispitivanjima u 2 pisana primjerka.</t>
  </si>
  <si>
    <t>UKUPNO POZ. A.1.</t>
  </si>
  <si>
    <t>kn</t>
  </si>
  <si>
    <t>A.2.</t>
  </si>
  <si>
    <t>ELEKTRONIČKA KOMUNIKACIJSKA MREŽA I INFRASTRUKTURA EKMI</t>
  </si>
  <si>
    <t>Iskop tla C kategorije za kabelski montažni zdenac. Iskop se predviđa ručno. Slijedeće dimenzije rova:</t>
  </si>
  <si>
    <t xml:space="preserve"> - 1,0x1,2x1,2m</t>
  </si>
  <si>
    <r>
      <t>m</t>
    </r>
    <r>
      <rPr>
        <vertAlign val="superscript"/>
        <sz val="10"/>
        <rFont val="Arial"/>
        <family val="2"/>
        <charset val="238"/>
      </rPr>
      <t>3</t>
    </r>
  </si>
  <si>
    <t>Dobava i planiranje pijeska u sloju od 10cm po dnu rova zdenca.</t>
  </si>
  <si>
    <r>
      <t>Dobava i postava kabelskog montažnog zdenca približnih dimenzija 0,8x1,1x0,8m±5%, komplet s 4 uvodne ploče 2xØ110+3xØ50mm, te ljevano željeznim poklopcem 125 kN dimenzija 0,45x0,75m</t>
    </r>
    <r>
      <rPr>
        <sz val="10"/>
        <rFont val="Calibri"/>
        <family val="2"/>
        <charset val="238"/>
      </rPr>
      <t>±</t>
    </r>
    <r>
      <rPr>
        <sz val="10"/>
        <rFont val="Arial"/>
        <family val="2"/>
        <charset val="238"/>
      </rPr>
      <t>5%. U stavku ulazi:</t>
    </r>
  </si>
  <si>
    <t>postava zdenca uz pomoć autodizalice,</t>
  </si>
  <si>
    <t>zatrpavanje oko zdenca,</t>
  </si>
  <si>
    <t>postava uvodnih ploča i poklopca,</t>
  </si>
  <si>
    <t>obrada oko ulaza cijevi i brtvljenje cijevi koje neće biti zauzete.</t>
  </si>
  <si>
    <t>Sve komplet.</t>
  </si>
  <si>
    <t>Iskop i zatrpavanje rova u tlu C kategorije. U cijenu stavke uključiti polaganje trake upozorenja. Slijedeće dimenzije rova:</t>
  </si>
  <si>
    <t xml:space="preserve"> - 0,5x0,8m</t>
  </si>
  <si>
    <t>Dobava i polaganje u tlo tlačnih PVC cijevi slijedećih dimenzija:</t>
  </si>
  <si>
    <t xml:space="preserve"> - tlačna (450N) rebrasta PVC cijev Ø50mm</t>
  </si>
  <si>
    <t>Dobava i montaža i spajanje glavnog komunikacijskog ormara BD opremljen sa:</t>
  </si>
  <si>
    <t xml:space="preserve"> - 2kom zidni komunikacijski ormar dim. 900x600x515mm±10%, sa prednjim staklenim vratima, demontažnim bočnim stranicama, nožicama za niveliranje,  elementima za vertikalno vođenje kabela, te bravicom s ključem</t>
  </si>
  <si>
    <t xml:space="preserve"> - 2kom ventilatorska jedinica s termostatom</t>
  </si>
  <si>
    <t xml:space="preserve"> - 2kom strujna letva sa 7 priključnica 16A;250V, prekidačem i prenaponskom zaštitom</t>
  </si>
  <si>
    <t xml:space="preserve"> - 3kom prespojni panel s 24 modula RJ 45 cat 6</t>
  </si>
  <si>
    <t xml:space="preserve"> - 1kom optički razdjelnik 19"/1U, 8xSC duplex, multimode </t>
  </si>
  <si>
    <t xml:space="preserve"> - 8kom konektoriziranje niti optičkog kabela, komplet sa SC konektorima</t>
  </si>
  <si>
    <t xml:space="preserve"> - 2kom police za opremu u ormaru </t>
  </si>
  <si>
    <t xml:space="preserve"> - 8kom vodilica za horizontalni razvod kabela 19"/1U </t>
  </si>
  <si>
    <t xml:space="preserve"> - 1kom 19" switch 16 porta 10/100/1000T RJ45, 48Gbps, sa 16 porta RJ45</t>
  </si>
  <si>
    <t xml:space="preserve"> - 1kom 19" PoE switch 16 porta 10/100/1000T RJ45, 48Gbps, sa 16 porta RJ45</t>
  </si>
  <si>
    <t xml:space="preserve"> - 1kom UPS 2kVA; 230/230V; on-line; autonomije 5min.</t>
  </si>
  <si>
    <t xml:space="preserve"> - 50kom prespojni kabeli cat. 6, dužine 1-3m</t>
  </si>
  <si>
    <t xml:space="preserve">Dobava, uvlačenje u cijev ili instalacijske kanale, te spajanje kabela </t>
  </si>
  <si>
    <t>UTP 4×2×AWG23, cat. 6.</t>
  </si>
  <si>
    <t>F/UTP 4×2×AWG23, cat. 6</t>
  </si>
  <si>
    <t>Dobava i postava u pod/zid savitljive rebraste PVC cijevi sa potrebnim IBG priborom (razvodne kutije, uvodnice i sl.):</t>
  </si>
  <si>
    <t>samogasiva PVC cijev Ø 25 mm</t>
  </si>
  <si>
    <t>samogasiva PVC cijev Ø 32 mm</t>
  </si>
  <si>
    <t>samogasiva PVC cijev Ø 50 mm</t>
  </si>
  <si>
    <t>Dobava, postava i spajanje komunikacijske  modularne utičnice s konektorima 1×RJ-45, cat. 6,  komplet s p/žb kutijom, nosačem i okvirom.</t>
  </si>
  <si>
    <t>Dobava, postava i spajanje komunikacijske  modularne utičnice s konektorima 2×RJ-45, cat. 6,  komplet s p/žb kutijom, nosačem i okvirom u bijeloj boji.</t>
  </si>
  <si>
    <t xml:space="preserve">Dobava, postava, spajanje i puštanje u rad unutarnje bežične točke, standard IEEE 802.11a, brzina prijenosa podataka do 1200 Mbps, na 2,4GHz: 300Mbps, na 5GHz: 867 Mbps, do 100 klijenata, opremljena sa ethernet 1x1GbE port, RJ-45 i napajačem. </t>
  </si>
  <si>
    <t>Ispitivanje instalacije za kategoriju 6, mjerenje linkova, mjerenje pokrivenosti prostora bežičnom mrežom, te izdavanje zapisnika o ispitivanju u 2 pisana primjerka.</t>
  </si>
  <si>
    <t>2.14.</t>
  </si>
  <si>
    <t>Izvedba instalacije multimedije</t>
  </si>
  <si>
    <t>do priključnica za projektor,</t>
  </si>
  <si>
    <t>a pomoću HDMI kabela uvučenog</t>
  </si>
  <si>
    <t>u PVC cijevi položene u zid/strop.</t>
  </si>
  <si>
    <t xml:space="preserve"> - HDMI kabel dužine 12m, sa spajanjem na krajevima</t>
  </si>
  <si>
    <t xml:space="preserve"> - PVC samogasiva rebrasta cijev Ø 32 mm (&gt;320N/20cm)</t>
  </si>
  <si>
    <t xml:space="preserve"> - p/ž HDMI priključnica </t>
  </si>
  <si>
    <t>2.15.</t>
  </si>
  <si>
    <t>Dobava, postava i spajanje videointerfonskog kita (2-žični sustav) za 3 korisnika. Sastoji se od :</t>
  </si>
  <si>
    <t xml:space="preserve"> - 3kom 7" LCD monitora u boji, a slušalicom i tipkom za otvaranje vrata</t>
  </si>
  <si>
    <t xml:space="preserve"> - 2kom dvostruki pozivni panel za vanjsku montažu s kamerom </t>
  </si>
  <si>
    <t xml:space="preserve"> - 2kom napajanje 110-240V~/34VDC, 1,2A</t>
  </si>
  <si>
    <t xml:space="preserve"> - 1kom napajanje 220V~/12VDC, 0.8A</t>
  </si>
  <si>
    <t xml:space="preserve"> - 1kom videomješač </t>
  </si>
  <si>
    <t xml:space="preserve"> - 2kom elektroprihvatnik ugrađen u vanjska vrata</t>
  </si>
  <si>
    <t>UKUPNO POZ. A.2.</t>
  </si>
  <si>
    <t>A.3.</t>
  </si>
  <si>
    <t xml:space="preserve">INSTALACIJA ZAU </t>
  </si>
  <si>
    <t>Dobava, postava i spajanje antenskog sustava sastavljenog iz slijedećih elemenata:</t>
  </si>
  <si>
    <t xml:space="preserve">sustava sastavljenog iz slijedećih </t>
  </si>
  <si>
    <t>elemenata:</t>
  </si>
  <si>
    <t xml:space="preserve"> - antenski razdjelni stup Ø48 mm,</t>
  </si>
  <si>
    <t xml:space="preserve">   dužine 4 m</t>
  </si>
  <si>
    <t xml:space="preserve"> - poklopac stupa </t>
  </si>
  <si>
    <t xml:space="preserve"> - obujmica za cijev 5/4</t>
  </si>
  <si>
    <t xml:space="preserve"> - obujmica za uzemljenje stupa</t>
  </si>
  <si>
    <t xml:space="preserve"> - obujmica za sidrenje stupa za </t>
  </si>
  <si>
    <t xml:space="preserve">   tri smjera po 120 stupnjeva</t>
  </si>
  <si>
    <t xml:space="preserve"> - krajnje stezaljke sa kukom</t>
  </si>
  <si>
    <t xml:space="preserve"> - zatezač sajle</t>
  </si>
  <si>
    <t xml:space="preserve"> - krajnji nosač za uporište 250</t>
  </si>
  <si>
    <t xml:space="preserve"> - krovni lim</t>
  </si>
  <si>
    <t xml:space="preserve"> - antena DVBT2-UHF, C21-C69dobit 16dB</t>
  </si>
  <si>
    <t xml:space="preserve"> - UKV antena </t>
  </si>
  <si>
    <t xml:space="preserve"> - nosač za UHF antene</t>
  </si>
  <si>
    <t xml:space="preserve"> - satelitska antena Al. Ø105cm</t>
  </si>
  <si>
    <t xml:space="preserve"> - držač 2-LNB </t>
  </si>
  <si>
    <t xml:space="preserve"> - LNB QUATRO; MTI</t>
  </si>
  <si>
    <t xml:space="preserve">   sa izlazima LH/LV i HH/HV</t>
  </si>
  <si>
    <t xml:space="preserve"> - nosač satelitske antene 2.5" L oblika</t>
  </si>
  <si>
    <t xml:space="preserve"> - ostali sitni i spojni materijal</t>
  </si>
  <si>
    <t>paušalno</t>
  </si>
  <si>
    <t>Izvedba instalacije od antenskog stupa do RTV stanice u potkrovlju objekta pomoću koaksijalnog kabela položenog u pvc cijevi. Uz sav rad i slijedeći materijal :</t>
  </si>
  <si>
    <r>
      <t xml:space="preserve"> - koaksijalni kabel 7mm, 75</t>
    </r>
    <r>
      <rPr>
        <sz val="10"/>
        <rFont val="Calibri"/>
        <family val="2"/>
        <charset val="238"/>
      </rPr>
      <t>Ω</t>
    </r>
    <r>
      <rPr>
        <sz val="10"/>
        <rFont val="Arial"/>
        <family val="2"/>
      </rPr>
      <t xml:space="preserve">, crni, UV </t>
    </r>
  </si>
  <si>
    <t xml:space="preserve">   otporan, gušenje 29 dB, 2000 MHz</t>
  </si>
  <si>
    <t xml:space="preserve"> - PVC samogasiva rebrasta cijev Ø 50 mm (&gt;320N/20cm)</t>
  </si>
  <si>
    <t xml:space="preserve"> - savitljiva samogasiva rebrasta cijev Ø 50 mm (&gt;320N/20cm) od krutog PVC-a</t>
  </si>
  <si>
    <t xml:space="preserve">Dobava i postava ormara ZAU (RTV stanice) sastavljene od slijedećih elemenata: </t>
  </si>
  <si>
    <t xml:space="preserve"> - 1kom p/žb metalni ormarić 500x500x150mm(ŠVD)</t>
  </si>
  <si>
    <t xml:space="preserve"> - 1kom DVBT pojačalo </t>
  </si>
  <si>
    <t xml:space="preserve"> - 1kom zaporno sito </t>
  </si>
  <si>
    <t xml:space="preserve"> - 1kom kompaktni multiprekidač 9/12</t>
  </si>
  <si>
    <t xml:space="preserve"> - 1kom strujna letva s 3 shuko priključnice 16A;250V</t>
  </si>
  <si>
    <t xml:space="preserve"> - 11kom katodni odvodnik prenapona za komunikacijske instalacije</t>
  </si>
  <si>
    <t xml:space="preserve"> - 20kom F konektor 7 mm</t>
  </si>
  <si>
    <t>Izvedba instalacije ZAU u objektu pomoću koaksijalnog kabela položenog u zid i u strop u PVC cijevi. Uz sav rad i slijedeći materijal :</t>
  </si>
  <si>
    <t xml:space="preserve">   otporan, gušenje 17 dB, 860 MHz</t>
  </si>
  <si>
    <t xml:space="preserve"> - PVC samogasiva rebrasta cijev Ø 25 mm (&gt;320N/20cm)</t>
  </si>
  <si>
    <t>Dobava, postava i spajanje antenske  utičnice s konektorima R/TV/SAT, završna,  komplet s p/žb kutijom, nosačem i okvirom u bijeloj boji</t>
  </si>
  <si>
    <t>Balansiranje i podešavanje smjera antena.</t>
  </si>
  <si>
    <t xml:space="preserve">Mjerenje prijemnog signala na ulazu i </t>
  </si>
  <si>
    <t xml:space="preserve">izlazu iz pojačala, te na svim priključnicama </t>
  </si>
  <si>
    <t>i unošenje dobivenih rezultata u</t>
  </si>
  <si>
    <t>mjerni protokol.</t>
  </si>
  <si>
    <t>UKUPNO POZ. A.3.</t>
  </si>
  <si>
    <t>A.4.</t>
  </si>
  <si>
    <t xml:space="preserve"> SUSTAV ZA DOJAVU POŽARA</t>
  </si>
  <si>
    <t>Nabava, isporuka, ugradnja i programiranje centrale za dojavu požara s jednom petljom.</t>
  </si>
  <si>
    <t>Tehničke karakteristike:</t>
  </si>
  <si>
    <t xml:space="preserve"> - jedna petlja sa najmanje 128 javljača,</t>
  </si>
  <si>
    <t xml:space="preserve">   30 programskih zona</t>
  </si>
  <si>
    <t xml:space="preserve"> - programibilni izlazi za sirenu</t>
  </si>
  <si>
    <t xml:space="preserve"> - programiranje CBE jednadžbi za aktiviranje izlaza</t>
  </si>
  <si>
    <t xml:space="preserve"> - podešavanje osjetljivosti ručno i automatski,</t>
  </si>
  <si>
    <t>mod dan/noć</t>
  </si>
  <si>
    <t xml:space="preserve"> - nadzor sustava, automatski test detektora,</t>
  </si>
  <si>
    <t>automatsko prepoznavanje vrste detektora</t>
  </si>
  <si>
    <t xml:space="preserve"> - programiranje putem tipkovnice i LCD</t>
  </si>
  <si>
    <t>displeja ili putem upload/download programa</t>
  </si>
  <si>
    <t xml:space="preserve"> - RS232 i USB konektor </t>
  </si>
  <si>
    <t xml:space="preserve"> - RS485 izlaz za do 8 izdvojenih signalnih</t>
  </si>
  <si>
    <t>i upravljačkih panela</t>
  </si>
  <si>
    <t xml:space="preserve"> - potrošnja u mirovanju 200 mA</t>
  </si>
  <si>
    <t xml:space="preserve"> - dimenzije 480mm x 470mm x 135mm</t>
  </si>
  <si>
    <t>Nabava, isporuka, ugradnja i spajanje akumulatora 12VDC/17Ah,  zatvorene izvedbe-bez održavanja, tip (generički).</t>
  </si>
  <si>
    <t>Nabava, isporuka i ugradnja digitalnog komunikatora za komunikaciju sa vatrogasnom postrojbom.</t>
  </si>
  <si>
    <t xml:space="preserve"> - omogućuje korištenje klasične telefonske linije</t>
  </si>
  <si>
    <t xml:space="preserve"> - kartica upravlja (i nadzire) 2 linije i koristi najčešće </t>
  </si>
  <si>
    <t>korištene digitalne formate (SIA, Kontakt ID, itd.)</t>
  </si>
  <si>
    <t xml:space="preserve"> - ima mjesta za osam audio poruka</t>
  </si>
  <si>
    <t xml:space="preserve"> - potpuno je upravljiva putem vlastitog mikrokontrolera, </t>
  </si>
  <si>
    <t xml:space="preserve"> te generira poziv u slučaju alarma</t>
  </si>
  <si>
    <t xml:space="preserve"> - dojavljuje točnu adresu javljača u alarmu na dojavni centar</t>
  </si>
  <si>
    <t>Dobava i postava vatrootpornog ormara za smještaj vatrodojavne centrale.</t>
  </si>
  <si>
    <t xml:space="preserve"> - izrada od čeličnog pocinčanog lima</t>
  </si>
  <si>
    <t xml:space="preserve"> -  završna obrada plastifikacijom u boji RAL kataloga po specifikaciji naručitelja</t>
  </si>
  <si>
    <r>
      <t xml:space="preserve"> - </t>
    </r>
    <r>
      <rPr>
        <sz val="10"/>
        <color indexed="8"/>
        <rFont val="Arial"/>
        <family val="2"/>
        <charset val="238"/>
      </rPr>
      <t>ostakljena vrata izvedena su protupožarnim staklom u klasi F60, debljine 21cm</t>
    </r>
  </si>
  <si>
    <r>
      <t xml:space="preserve"> - </t>
    </r>
    <r>
      <rPr>
        <sz val="10"/>
        <color indexed="8"/>
        <rFont val="Arial"/>
        <family val="2"/>
        <charset val="238"/>
      </rPr>
      <t>ugrađena protupožarna brava i cilindar sa tri ključa</t>
    </r>
  </si>
  <si>
    <r>
      <t xml:space="preserve"> -</t>
    </r>
    <r>
      <rPr>
        <sz val="10"/>
        <color indexed="8"/>
        <rFont val="Arial"/>
        <family val="2"/>
        <charset val="238"/>
      </rPr>
      <t>certificiran po ovlaštenim ustanovama u RH</t>
    </r>
  </si>
  <si>
    <r>
      <t xml:space="preserve"> - </t>
    </r>
    <r>
      <rPr>
        <sz val="10"/>
        <color indexed="8"/>
        <rFont val="Arial"/>
        <family val="2"/>
        <charset val="238"/>
      </rPr>
      <t>dimenzije 80x80x25 cm</t>
    </r>
    <r>
      <rPr>
        <sz val="10"/>
        <color indexed="8"/>
        <rFont val="Calibri"/>
        <family val="2"/>
        <charset val="238"/>
      </rPr>
      <t>±</t>
    </r>
    <r>
      <rPr>
        <sz val="10"/>
        <color indexed="8"/>
        <rFont val="Arial"/>
        <family val="2"/>
        <charset val="238"/>
      </rPr>
      <t>10%</t>
    </r>
  </si>
  <si>
    <t>Nabava, isporuka, ugradnja i spajanje paralelne tipkovnice s LCD ekranom.</t>
  </si>
  <si>
    <t>Nabava, isporuka, ugradnja i spajanje optičkog  javljača s individualnom adresom i ugrađenim izolatorom petlje.</t>
  </si>
  <si>
    <t xml:space="preserve"> -    opskrba: 19 do 30 Vdc</t>
  </si>
  <si>
    <t xml:space="preserve"> -    radna temperatura: -5 do +40 °C</t>
  </si>
  <si>
    <t xml:space="preserve"> -    dimenzije(promjer): 110mm</t>
  </si>
  <si>
    <t xml:space="preserve"> -    područje pokrivanja:110 m2 na visini do 12 m</t>
  </si>
  <si>
    <t xml:space="preserve"> -    potrošnja u normalnom radu: 0,5 mA, kod 19 Vdc</t>
  </si>
  <si>
    <t xml:space="preserve"> -   potrošnja u alarmu: 10 mA, kod 27,6Vdc</t>
  </si>
  <si>
    <t>Nabava, isporuka, ugradnja i spajanje termičkog  javljača s individualnom adresom i ugrađenim izolatorom petlje.</t>
  </si>
  <si>
    <t xml:space="preserve"> -    područje pokrivanja:30 m2 na visini do 7,5 m</t>
  </si>
  <si>
    <t xml:space="preserve">Nabava, isporuka, ugradnja i spajanje podnožja za konvencionalne detektore i adresabilne detektore. </t>
  </si>
  <si>
    <t xml:space="preserve"> -    dimenzije: 100x24mm</t>
  </si>
  <si>
    <t xml:space="preserve"> -   priključne stezaljke: ø 0,6 do 2 mm2</t>
  </si>
  <si>
    <t>Nabava, isporuka, ugradnja odstojnika za nadžbuknu montažu detektora.</t>
  </si>
  <si>
    <t>Nabava, isporuka, ugradnja i spajanje ručnog javljača požara s kućištem.</t>
  </si>
  <si>
    <t xml:space="preserve"> -    napajanje: 9-30Vdc, IP24</t>
  </si>
  <si>
    <t xml:space="preserve"> -    radna temperatura: -20 do +65 °C</t>
  </si>
  <si>
    <t xml:space="preserve"> -    potrošnja u normalnom radu: 70uA, </t>
  </si>
  <si>
    <t xml:space="preserve"> -   potrošnja u alarmu: 6 mA </t>
  </si>
  <si>
    <t>Nabava, isporuka, ugradnja i spajanje ulazno-izlaznog modula.</t>
  </si>
  <si>
    <t xml:space="preserve"> -    1 nadzirani ulaz, 1 nadzirani izlaz, 1 relejni izlaz</t>
  </si>
  <si>
    <t xml:space="preserve"> -    automatsko adresiranje</t>
  </si>
  <si>
    <t xml:space="preserve"> -    opskrba: 19-30 Vdc</t>
  </si>
  <si>
    <t xml:space="preserve"> -    radna temperatura: -10 do +40 °C</t>
  </si>
  <si>
    <t xml:space="preserve"> -    dimenzije: 53 x 100 x 29 mm</t>
  </si>
  <si>
    <t xml:space="preserve"> -    potrošnja u normalnom radu: 80uA pri 14 Vdc</t>
  </si>
  <si>
    <t xml:space="preserve"> -   potrošnja u alarmu: 20 mA pri 17,6 Vdc</t>
  </si>
  <si>
    <t>Nabava, isporuka i ugradnja kutije za montažu U/I modula.</t>
  </si>
  <si>
    <t>Nabava, isporuka, ugradnja i spajanje  adresabilne vatrodojavne sirene s glasovnim porukama i bljeskalicom.</t>
  </si>
  <si>
    <t xml:space="preserve"> - crvene boje RAL 3001</t>
  </si>
  <si>
    <t xml:space="preserve"> - izbor 14 različitih tonova i 16 glasovnih poruka</t>
  </si>
  <si>
    <t xml:space="preserve"> - bljeskalica prema EN54-23 standardu ili jednakovrijednom</t>
  </si>
  <si>
    <t xml:space="preserve"> - IP65 zaštita, pogodna za vanjsku montažu</t>
  </si>
  <si>
    <t xml:space="preserve"> - napajanje: 18-30Vdc</t>
  </si>
  <si>
    <t xml:space="preserve"> - radna temperatura: -20 do +70 °C</t>
  </si>
  <si>
    <t xml:space="preserve"> - potrošnja u alarmu: 10-40 mA </t>
  </si>
  <si>
    <t xml:space="preserve"> - glasnoća: 101dB@1m±10%    </t>
  </si>
  <si>
    <t>Nabava, isporuka, ugradnja i spajanje   vatrodojavne sirene s bljeskalicom.</t>
  </si>
  <si>
    <t xml:space="preserve"> -    napajanje: 19-30Vdc</t>
  </si>
  <si>
    <t xml:space="preserve"> -    radna temperatura: -25 do +70 °C</t>
  </si>
  <si>
    <t xml:space="preserve"> -    potrošnja u normalnom radu: 4mA, </t>
  </si>
  <si>
    <t xml:space="preserve"> -   potrošnja u alarmu: 40 mA </t>
  </si>
  <si>
    <t xml:space="preserve"> -   zvučni izlaz: 106dB</t>
  </si>
  <si>
    <t xml:space="preserve"> - mehanička zaštita IP65</t>
  </si>
  <si>
    <t>Dobava i postava pločice za označavanje elemenata sustava.</t>
  </si>
  <si>
    <t>Izrada instalacije sustava za dojavu požara pomoću kabela JB-H(St)H položenog djelomično u zid u samogasive pvc cijevi i djelomično na zid u plastičnim kanalicama. Uz sav rad i slijedeći materijal:</t>
  </si>
  <si>
    <t>kabel JB-H(St)H 1x2x0,8 mm</t>
  </si>
  <si>
    <t>samogasiva rebrasta PVC cijev Ø16mm(&gt;320N)</t>
  </si>
  <si>
    <t>Dobava knjige sustava održavanja i ispunjavanje iste sa svim korisničkim podacima.</t>
  </si>
  <si>
    <t>4.18.</t>
  </si>
  <si>
    <t>Ispitivanje sustava od ovlaštene pravne osobe i izrada izvještaja o izvedenim ispitivanjima.</t>
  </si>
  <si>
    <t>UKUPNO POZ. A.4.</t>
  </si>
  <si>
    <t>A.5.</t>
  </si>
  <si>
    <t>SUSATAV ZAŠTITE OD MUNJE, INSTALACIJA ZA IZJEDNAČENJE POTENCIJALA</t>
  </si>
  <si>
    <t xml:space="preserve">Izrada uzemljivača u tlu pomoću profila od nehrđajućeg čelika položenog u tlo. Uz sav rad i slijedeći materijal: </t>
  </si>
  <si>
    <t xml:space="preserve">profil od nehrđajućeg čelika Ø10mm </t>
  </si>
  <si>
    <t xml:space="preserve">križna spojnica za međusobni spoj </t>
  </si>
  <si>
    <t>vodiča Ø10mm</t>
  </si>
  <si>
    <t>završni komad za vodič Ø10mm</t>
  </si>
  <si>
    <t>štapna sonda od nehrđajućeg čelika Ø20mm, dužine 1,5m</t>
  </si>
  <si>
    <t xml:space="preserve">Izrada temeljnog uzemljivača pomoću  profila od nehrđajučeg čelika položenog u temelj objekta. Uz sav rad i slijedeći materijal: </t>
  </si>
  <si>
    <t>spojnica Ø10mm na armaturno željezo</t>
  </si>
  <si>
    <t xml:space="preserve">Izrada odvoda od uzemljivača do mjernog spoja pomoću profila od nehrđajućeg čelika i pomoću aluminijskog profila od mjernog spoja do hvataljke. Uz sav rad i slijedeći materijal: </t>
  </si>
  <si>
    <t xml:space="preserve">aluminijski profil Ø8mm </t>
  </si>
  <si>
    <t>križna spojnica za spoj vodiča</t>
  </si>
  <si>
    <t>Ø10mm i Al Ø8mm</t>
  </si>
  <si>
    <t>revizijska vrata za mjerni spoj, od nehrđajućeg čelika</t>
  </si>
  <si>
    <t>izrada spoja na vertikalni oluk</t>
  </si>
  <si>
    <t xml:space="preserve">Izrada hvataljke pomoću aluminijskog profila Ø8mm položenog djelomično na crijep  i djelomično po limenom opšavu.  Uz sav rad i slijedeći materijal: </t>
  </si>
  <si>
    <t>nosač vodiča Ø8mm za rubni lim</t>
  </si>
  <si>
    <t>nosač vodiča Ø8mm za crijep pokrov</t>
  </si>
  <si>
    <t xml:space="preserve">križna spojnica za međusobni spoj  </t>
  </si>
  <si>
    <t>vodiča Al Ø8mm</t>
  </si>
  <si>
    <t>spoj na horizontalni oluk</t>
  </si>
  <si>
    <t>spoj na limeni opšav</t>
  </si>
  <si>
    <t>Dobava, postava na krov objekta slijedećih lovećih palica:</t>
  </si>
  <si>
    <t>loveće palice izrađene od aluminijskog profila Ø16/10mm, dužine 3m, komplet sa plastičnim distancerima dužine 0,5m za pričvršćivanje uz antenski stup</t>
  </si>
  <si>
    <t>Dobava i postava bakrene sabirnice za glavno izjednačenje potencijala u razdjelnik GR dimenzija 30x5 mm/0,3m komplet sa rupama i vijcima za kabel 16 mm2 i dva potporna izolatora 2xM8.</t>
  </si>
  <si>
    <t xml:space="preserve">Dobava i postava sekundarnog uzemljivača pomoću profila od nehrđajućeg čelika Ø8mm, položen na zid u oknu dizala. U cijenu stavke uključiti zidne nosače. </t>
  </si>
  <si>
    <t>Dobava, izrada otvora u zidu, ugradnja i spajanje kutije za dopunsko izjednačenje potencijala, opremljene sa vijčanom sabirnicom 16mm2 sa 7 odvoda.</t>
  </si>
  <si>
    <t>Povezivanje metalnih masa na kutije za izjednačenje potencijala vodičem P/F-Y 16mm2 i P/F-Y 6 mm2 međusobno i na sabirnicu za SIP. Uz sav rad i slijedeći materijal:</t>
  </si>
  <si>
    <t>vodič P/F-Y 16 mm2</t>
  </si>
  <si>
    <r>
      <t>vodič P/F-Y 6 mm</t>
    </r>
    <r>
      <rPr>
        <vertAlign val="superscript"/>
        <sz val="10"/>
        <rFont val="Arial"/>
        <family val="2"/>
        <charset val="238"/>
      </rPr>
      <t>2</t>
    </r>
  </si>
  <si>
    <t>samogasiva PVC cijev Ø 13-16mm</t>
  </si>
  <si>
    <t>brza spojnica Ø8mm/vodič 6-25mm2</t>
  </si>
  <si>
    <t>Ispitivanje sustava(krajnje i tijekom radova) i davanje atesta.</t>
  </si>
  <si>
    <t>UKUPNO POZ. A.5.</t>
  </si>
  <si>
    <t>A.6.</t>
  </si>
  <si>
    <t>OSTALO</t>
  </si>
  <si>
    <t xml:space="preserve">Rekonstrukcija vanjskog priključka građevine </t>
  </si>
  <si>
    <t xml:space="preserve">na niskonaponsku elektroenergetsku mrežu. </t>
  </si>
  <si>
    <t>U cijenu uračunati uplatu naknade za povećanje</t>
  </si>
  <si>
    <t>vršne snage HEP-u koja iznosi 7,75kWx1350Kn.</t>
  </si>
  <si>
    <t>Obavezno nuditi.</t>
  </si>
  <si>
    <t>UKUPNO POZ. A.6.</t>
  </si>
  <si>
    <t>INSTALACIJA ZAU</t>
  </si>
  <si>
    <t>SUSTAV ZA DOJAVU POŽARA</t>
  </si>
  <si>
    <t>SUSTAV ZAŠTITE OD MUNJE, INSTALACIJA ZA IZJEDNAČENJE POTENCIJALA</t>
  </si>
  <si>
    <t>UKUPNO :</t>
  </si>
  <si>
    <t>SVEUKUPNO:</t>
  </si>
  <si>
    <t>Virovitica, svibanj,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</si>
</sst>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4" formatCode="_-* #,##0.00\ &quot;kn&quot;_-;\-* #,##0.00\ &quot;kn&quot;_-;_-* &quot;-&quot;??\ &quot;kn&quot;_-;_-@_-"/>
    <numFmt numFmtId="43" formatCode="_-* #,##0.00\ _k_n_-;\-* #,##0.00\ _k_n_-;_-* &quot;-&quot;??\ _k_n_-;_-@_-"/>
    <numFmt numFmtId="164" formatCode="_-* #,##0.00_-;\-* #,##0.00_-;_-* &quot;-&quot;??_-;_-@_-"/>
    <numFmt numFmtId="165" formatCode="_-&quot;kn&quot;\ * #,##0.00_-;\-&quot;kn&quot;\ * #,##0.00_-;_-&quot;kn&quot;\ * &quot;-&quot;??_-;_-@_-"/>
    <numFmt numFmtId="166" formatCode="#,##0.00\ &quot;kn&quot;"/>
    <numFmt numFmtId="167" formatCode="_(* #,##0.00_);_(* \(#,##0.00\);_(* &quot;-&quot;??_);_(@_)"/>
    <numFmt numFmtId="168" formatCode="_-* #,##0.00\ _€_-;\-* #,##0.00\ _€_-;_-* &quot;-&quot;??\ _€_-;_-@_-"/>
    <numFmt numFmtId="169" formatCode="#&quot;.&quot;"/>
    <numFmt numFmtId="170" formatCode="_-&quot;€ &quot;* #,##0.00_-;&quot;-€ &quot;* #,##0.00_-;_-&quot;€ &quot;* \-??_-;_-@_-"/>
    <numFmt numFmtId="171" formatCode="[$-41A]General"/>
    <numFmt numFmtId="172" formatCode="_-&quot;€&quot;\ * #,##0.00_-;\-&quot;€&quot;\ * #,##0.00_-;_-&quot;€&quot;\ * &quot;-&quot;??_-;_-@_-"/>
    <numFmt numFmtId="173" formatCode="_(* #,##0.00_);_(* \(#,##0.00\);_(* \-??_);_(@_)"/>
    <numFmt numFmtId="174" formatCode="_-* #,##0.00_-;\-* #,##0.00_-;_-* \-??_-;_-@_-"/>
    <numFmt numFmtId="175" formatCode="_-* #,##0.00&quot; kn&quot;_-;\-* #,##0.00&quot; kn&quot;_-;_-* \-??&quot; kn&quot;_-;_-@_-"/>
    <numFmt numFmtId="176" formatCode="_-* #,##0.00\ _k_n_-;\-* #,##0.00\ _k_n_-;_-* \-??\ _k_n_-;_-@_-"/>
    <numFmt numFmtId="177" formatCode="General_)"/>
    <numFmt numFmtId="178" formatCode="&quot;$&quot;#,##0_);\(&quot;$&quot;#,##0\)"/>
    <numFmt numFmtId="179" formatCode="#,##0;\-#,##0;&quot;-&quot;"/>
    <numFmt numFmtId="180" formatCode="#,##0.00;\-#,##0.00;&quot;-&quot;"/>
    <numFmt numFmtId="181" formatCode="#,##0%;\-#,##0%;&quot;- &quot;"/>
    <numFmt numFmtId="182" formatCode="#,##0.0%;\-#,##0.0%;&quot;- &quot;"/>
    <numFmt numFmtId="183" formatCode="#,##0.00%;\-#,##0.00%;&quot;- &quot;"/>
    <numFmt numFmtId="184" formatCode="#,##0.0;\-#,##0.0;&quot;-&quot;"/>
    <numFmt numFmtId="185" formatCode="[Blue]#,##0;[Blue]\(#,##0\)"/>
    <numFmt numFmtId="186" formatCode="#,##0;\(#,##0\)"/>
    <numFmt numFmtId="187" formatCode="&quot;$&quot;#,##0;[Red]\-&quot;$&quot;#,##0"/>
    <numFmt numFmtId="188" formatCode="&quot;$&quot;#,##0.00;[Red]\-&quot;$&quot;#,##0.00"/>
    <numFmt numFmtId="189" formatCode="[Red]0%;[Red]\(0%\)"/>
    <numFmt numFmtId="190" formatCode="0%;\(0%\)"/>
    <numFmt numFmtId="191" formatCode="\ \ @"/>
    <numFmt numFmtId="192" formatCode="\ \ \ \ @"/>
    <numFmt numFmtId="193" formatCode="_-* #,##0\ _$_-;\-* #,##0\ _$_-;_-* &quot;-&quot;\ _$_-;_-@_-"/>
    <numFmt numFmtId="194" formatCode="_-* #,##0.00\ _$_-;\-* #,##0.00\ _$_-;_-* &quot;-&quot;??\ _$_-;_-@_-"/>
    <numFmt numFmtId="195" formatCode="@\ &quot;*&quot;"/>
    <numFmt numFmtId="196" formatCode="#,##0.00\ _k_n"/>
    <numFmt numFmtId="197" formatCode="#,##0.00&quot; kn&quot;"/>
  </numFmts>
  <fonts count="200">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harset val="238"/>
    </font>
    <font>
      <u/>
      <sz val="10"/>
      <color indexed="12"/>
      <name val="Arial"/>
      <family val="2"/>
      <charset val="238"/>
    </font>
    <font>
      <sz val="10"/>
      <name val="Arial"/>
      <family val="2"/>
      <charset val="238"/>
    </font>
    <font>
      <sz val="10"/>
      <name val="DIN"/>
      <family val="3"/>
      <charset val="238"/>
    </font>
    <font>
      <b/>
      <sz val="8"/>
      <name val="DIN"/>
      <family val="3"/>
      <charset val="238"/>
    </font>
    <font>
      <sz val="8"/>
      <name val="DIN"/>
      <family val="3"/>
      <charset val="238"/>
    </font>
    <font>
      <b/>
      <sz val="10"/>
      <name val="DIN"/>
      <family val="3"/>
      <charset val="238"/>
    </font>
    <font>
      <sz val="12"/>
      <name val="DIN"/>
      <family val="3"/>
      <charset val="238"/>
    </font>
    <font>
      <sz val="11"/>
      <color indexed="8"/>
      <name val="Calibri"/>
      <family val="2"/>
      <charset val="238"/>
    </font>
    <font>
      <sz val="11"/>
      <color indexed="17"/>
      <name val="Calibri"/>
      <family val="2"/>
      <charset val="238"/>
    </font>
    <font>
      <b/>
      <sz val="11"/>
      <color indexed="63"/>
      <name val="Calibri"/>
      <family val="2"/>
      <charset val="238"/>
    </font>
    <font>
      <sz val="11"/>
      <color indexed="10"/>
      <name val="Calibri"/>
      <family val="2"/>
      <charset val="238"/>
    </font>
    <font>
      <sz val="10"/>
      <name val="Arial"/>
      <family val="2"/>
      <charset val="238"/>
    </font>
    <font>
      <sz val="10"/>
      <name val="Mangal"/>
      <family val="2"/>
      <charset val="238"/>
    </font>
    <font>
      <b/>
      <sz val="18"/>
      <color indexed="62"/>
      <name val="Cambria"/>
      <family val="2"/>
      <charset val="238"/>
    </font>
    <font>
      <sz val="6"/>
      <name val="Arial"/>
      <family val="2"/>
      <charset val="238"/>
    </font>
    <font>
      <sz val="6"/>
      <name val="DIN Light"/>
      <family val="1"/>
      <charset val="238"/>
    </font>
    <font>
      <sz val="10"/>
      <name val="DIN Light"/>
      <family val="1"/>
      <charset val="238"/>
    </font>
    <font>
      <sz val="10"/>
      <name val="MS Sans Serif"/>
      <family val="2"/>
      <charset val="238"/>
    </font>
    <font>
      <sz val="11"/>
      <color indexed="9"/>
      <name val="Calibri"/>
      <family val="2"/>
      <charset val="238"/>
    </font>
    <font>
      <b/>
      <sz val="11"/>
      <color indexed="52"/>
      <name val="Calibri"/>
      <family val="2"/>
      <charset val="238"/>
    </font>
    <font>
      <sz val="11"/>
      <color indexed="2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b/>
      <sz val="11"/>
      <color indexed="8"/>
      <name val="Calibri"/>
      <family val="2"/>
      <charset val="238"/>
    </font>
    <font>
      <sz val="11"/>
      <color indexed="62"/>
      <name val="Calibri"/>
      <family val="2"/>
      <charset val="238"/>
    </font>
    <font>
      <sz val="10"/>
      <color indexed="23"/>
      <name val="DIN"/>
      <family val="3"/>
      <charset val="238"/>
    </font>
    <font>
      <sz val="9"/>
      <color indexed="23"/>
      <name val="DIN Light"/>
      <family val="1"/>
      <charset val="238"/>
    </font>
    <font>
      <i/>
      <sz val="9"/>
      <color indexed="23"/>
      <name val="DIN Light"/>
      <family val="1"/>
      <charset val="238"/>
    </font>
    <font>
      <sz val="10"/>
      <color indexed="23"/>
      <name val="DIN Light"/>
      <family val="1"/>
      <charset val="238"/>
    </font>
    <font>
      <sz val="10"/>
      <color indexed="10"/>
      <name val="DIN"/>
      <family val="3"/>
      <charset val="238"/>
    </font>
    <font>
      <sz val="10"/>
      <name val="Helv"/>
    </font>
    <font>
      <sz val="10"/>
      <name val="Arial"/>
      <family val="2"/>
      <charset val="238"/>
    </font>
    <font>
      <sz val="10"/>
      <name val="Arial"/>
      <family val="2"/>
      <charset val="238"/>
    </font>
    <font>
      <sz val="10"/>
      <name val="Arial"/>
      <family val="2"/>
      <charset val="238"/>
    </font>
    <font>
      <sz val="9"/>
      <color indexed="23"/>
      <name val="Arial"/>
      <family val="2"/>
      <charset val="238"/>
    </font>
    <font>
      <b/>
      <sz val="10"/>
      <name val="Arial"/>
      <family val="2"/>
      <charset val="238"/>
    </font>
    <font>
      <i/>
      <sz val="10"/>
      <name val="Arial"/>
      <family val="2"/>
      <charset val="238"/>
    </font>
    <font>
      <sz val="9"/>
      <name val="Arial"/>
      <family val="2"/>
      <charset val="238"/>
    </font>
    <font>
      <sz val="10"/>
      <color indexed="23"/>
      <name val="Arial"/>
      <family val="2"/>
      <charset val="238"/>
    </font>
    <font>
      <b/>
      <sz val="9"/>
      <name val="Arial"/>
      <family val="2"/>
      <charset val="238"/>
    </font>
    <font>
      <sz val="8"/>
      <name val="Arial"/>
      <family val="2"/>
      <charset val="238"/>
    </font>
    <font>
      <b/>
      <sz val="8"/>
      <name val="Arial"/>
      <family val="2"/>
      <charset val="238"/>
    </font>
    <font>
      <sz val="8"/>
      <color indexed="10"/>
      <name val="Arial"/>
      <family val="2"/>
      <charset val="238"/>
    </font>
    <font>
      <sz val="8"/>
      <color indexed="8"/>
      <name val="Arial"/>
      <family val="2"/>
      <charset val="238"/>
    </font>
    <font>
      <sz val="10"/>
      <name val="Arial"/>
      <family val="2"/>
    </font>
    <font>
      <sz val="10"/>
      <name val="MS Sans Serif"/>
      <family val="2"/>
    </font>
    <font>
      <u/>
      <sz val="10"/>
      <name val="Arial"/>
      <family val="2"/>
      <charset val="238"/>
    </font>
    <font>
      <b/>
      <sz val="11"/>
      <color indexed="10"/>
      <name val="Calibri"/>
      <family val="2"/>
      <charset val="238"/>
    </font>
    <font>
      <sz val="9"/>
      <color indexed="9"/>
      <name val="Geneva"/>
      <family val="2"/>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sz val="10"/>
      <name val="Arial"/>
      <family val="2"/>
      <charset val="238"/>
    </font>
    <font>
      <sz val="10"/>
      <name val="MS Sans Serif"/>
      <family val="2"/>
      <charset val="238"/>
    </font>
    <font>
      <vertAlign val="superscript"/>
      <sz val="8"/>
      <name val="Arial"/>
      <family val="2"/>
      <charset val="238"/>
    </font>
    <font>
      <b/>
      <sz val="6"/>
      <name val="Arial"/>
      <family val="2"/>
      <charset val="238"/>
    </font>
    <font>
      <sz val="9"/>
      <name val="Courier New CE"/>
      <family val="3"/>
      <charset val="238"/>
    </font>
    <font>
      <sz val="12"/>
      <name val="HRHelvetica"/>
    </font>
    <font>
      <sz val="11"/>
      <color indexed="8"/>
      <name val="Calibri"/>
      <family val="2"/>
    </font>
    <font>
      <sz val="10"/>
      <name val="Verdana"/>
      <family val="2"/>
      <charset val="238"/>
    </font>
    <font>
      <sz val="10"/>
      <name val="Times New Roman CE"/>
      <family val="1"/>
      <charset val="238"/>
    </font>
    <font>
      <sz val="12"/>
      <name val="Times New Roman CE"/>
      <family val="1"/>
      <charset val="238"/>
    </font>
    <font>
      <sz val="11"/>
      <name val="Arial"/>
      <family val="2"/>
      <charset val="238"/>
    </font>
    <font>
      <sz val="11"/>
      <name val="Arial"/>
      <family val="2"/>
    </font>
    <font>
      <sz val="11"/>
      <name val="Times New Roman"/>
      <family val="1"/>
      <charset val="238"/>
    </font>
    <font>
      <sz val="10"/>
      <name val="Helv"/>
      <charset val="238"/>
    </font>
    <font>
      <b/>
      <sz val="11"/>
      <name val="Arial CE"/>
      <family val="2"/>
      <charset val="238"/>
    </font>
    <font>
      <sz val="12"/>
      <name val="Tms Rmn"/>
    </font>
    <font>
      <sz val="11"/>
      <color indexed="8"/>
      <name val="Calibri"/>
      <family val="2"/>
      <charset val="238"/>
    </font>
    <font>
      <u/>
      <sz val="10"/>
      <color indexed="20"/>
      <name val="Arial"/>
      <family val="2"/>
      <charset val="238"/>
    </font>
    <font>
      <sz val="10"/>
      <color indexed="8"/>
      <name val="Arial"/>
      <family val="2"/>
      <charset val="238"/>
    </font>
    <font>
      <sz val="9"/>
      <color indexed="9"/>
      <name val="Geneva"/>
      <family val="2"/>
    </font>
    <font>
      <sz val="10"/>
      <name val="SLO Arial"/>
      <charset val="238"/>
    </font>
    <font>
      <sz val="9"/>
      <color indexed="9"/>
      <name val="Geneva"/>
      <family val="2"/>
      <charset val="238"/>
    </font>
    <font>
      <sz val="10"/>
      <name val="Tahoma"/>
      <family val="2"/>
      <charset val="238"/>
    </font>
    <font>
      <sz val="10"/>
      <name val="Arial"/>
      <family val="2"/>
      <charset val="238"/>
    </font>
    <font>
      <sz val="10"/>
      <name val="Times New Roman"/>
      <family val="1"/>
      <charset val="238"/>
    </font>
    <font>
      <sz val="9"/>
      <color indexed="8"/>
      <name val="Arial"/>
      <family val="2"/>
      <charset val="238"/>
    </font>
    <font>
      <sz val="10"/>
      <name val="Arial"/>
      <charset val="238"/>
    </font>
    <font>
      <sz val="9"/>
      <color indexed="9"/>
      <name val="Geneva"/>
    </font>
    <font>
      <sz val="10"/>
      <name val="MS Sans Serif"/>
      <charset val="238"/>
    </font>
    <font>
      <sz val="11"/>
      <color theme="1"/>
      <name val="Calibri"/>
      <family val="2"/>
      <charset val="238"/>
      <scheme val="minor"/>
    </font>
    <font>
      <sz val="11"/>
      <color rgb="FF000000"/>
      <name val="Calibri"/>
      <family val="2"/>
      <charset val="238"/>
    </font>
    <font>
      <u/>
      <sz val="10"/>
      <color theme="10"/>
      <name val="Arial"/>
      <family val="2"/>
      <charset val="238"/>
    </font>
    <font>
      <sz val="11"/>
      <color theme="1"/>
      <name val="Arial"/>
      <family val="2"/>
      <charset val="238"/>
    </font>
    <font>
      <sz val="11"/>
      <color rgb="FF000000"/>
      <name val="Calibri"/>
      <family val="2"/>
      <charset val="204"/>
    </font>
    <font>
      <sz val="11"/>
      <color theme="1"/>
      <name val="Calibri"/>
      <family val="2"/>
      <scheme val="minor"/>
    </font>
    <font>
      <u/>
      <sz val="10"/>
      <color theme="11"/>
      <name val="Arial"/>
      <family val="2"/>
      <charset val="238"/>
    </font>
    <font>
      <sz val="8"/>
      <color theme="1"/>
      <name val="Arial"/>
      <family val="2"/>
      <charset val="238"/>
    </font>
    <font>
      <u/>
      <sz val="10"/>
      <color theme="10"/>
      <name val="Arial"/>
      <charset val="238"/>
    </font>
    <font>
      <u/>
      <sz val="10"/>
      <color theme="11"/>
      <name val="Arial"/>
      <charset val="238"/>
    </font>
    <font>
      <sz val="8"/>
      <name val="Calibri"/>
      <family val="2"/>
      <charset val="238"/>
    </font>
    <font>
      <sz val="9"/>
      <color indexed="10"/>
      <name val="Arial"/>
      <family val="2"/>
      <charset val="238"/>
    </font>
    <font>
      <b/>
      <sz val="10"/>
      <name val="MS Sans Serif"/>
      <family val="2"/>
      <charset val="238"/>
    </font>
    <font>
      <sz val="10"/>
      <name val="Arial CE"/>
      <charset val="238"/>
    </font>
    <font>
      <sz val="10"/>
      <color indexed="8"/>
      <name val="MS Sans Serif"/>
      <family val="2"/>
      <charset val="238"/>
    </font>
    <font>
      <sz val="12"/>
      <name val="Arial"/>
      <family val="2"/>
      <charset val="238"/>
    </font>
    <font>
      <sz val="10"/>
      <color indexed="10"/>
      <name val="Arial"/>
      <family val="2"/>
      <charset val="238"/>
    </font>
    <font>
      <sz val="12"/>
      <name val="Arial CE"/>
      <charset val="238"/>
    </font>
    <font>
      <sz val="12"/>
      <color indexed="8"/>
      <name val="Helvetica Neue"/>
    </font>
    <font>
      <sz val="10"/>
      <color indexed="8"/>
      <name val="Myriad Pro"/>
      <family val="2"/>
      <charset val="238"/>
    </font>
    <font>
      <sz val="11"/>
      <color indexed="8"/>
      <name val="Helvetica Neue"/>
    </font>
    <font>
      <sz val="10"/>
      <name val="Myriad Pro"/>
      <family val="2"/>
    </font>
    <font>
      <sz val="11"/>
      <color indexed="8"/>
      <name val="Myriad Pro"/>
      <family val="2"/>
      <charset val="238"/>
    </font>
    <font>
      <sz val="10"/>
      <color indexed="8"/>
      <name val="Calibri"/>
      <family val="2"/>
      <charset val="238"/>
    </font>
    <font>
      <b/>
      <sz val="12"/>
      <name val="Arial"/>
      <family val="2"/>
    </font>
    <font>
      <b/>
      <sz val="9"/>
      <color indexed="52"/>
      <name val="Arial"/>
      <family val="2"/>
      <charset val="238"/>
    </font>
    <font>
      <b/>
      <sz val="15"/>
      <color indexed="56"/>
      <name val="Arial"/>
      <family val="2"/>
      <charset val="238"/>
    </font>
    <font>
      <b/>
      <sz val="13"/>
      <color indexed="56"/>
      <name val="Arial"/>
      <family val="2"/>
      <charset val="238"/>
    </font>
    <font>
      <b/>
      <sz val="11"/>
      <color indexed="56"/>
      <name val="Arial"/>
      <family val="2"/>
      <charset val="238"/>
    </font>
    <font>
      <sz val="9"/>
      <color indexed="52"/>
      <name val="Arial"/>
      <family val="2"/>
      <charset val="238"/>
    </font>
    <font>
      <sz val="9"/>
      <color indexed="60"/>
      <name val="Arial"/>
      <family val="2"/>
      <charset val="238"/>
    </font>
    <font>
      <sz val="8"/>
      <name val="Arial"/>
      <family val="2"/>
    </font>
    <font>
      <sz val="10"/>
      <color indexed="12"/>
      <name val="Arial"/>
      <family val="2"/>
      <charset val="238"/>
    </font>
    <font>
      <sz val="10"/>
      <color indexed="8"/>
      <name val="Arial CE"/>
      <charset val="238"/>
    </font>
    <font>
      <sz val="10"/>
      <color indexed="0"/>
      <name val="MS Sans Serif"/>
      <family val="2"/>
      <charset val="238"/>
    </font>
    <font>
      <sz val="10"/>
      <color indexed="14"/>
      <name val="Arial"/>
      <family val="2"/>
    </font>
    <font>
      <sz val="8"/>
      <name val="Arial Narrow"/>
      <family val="2"/>
      <charset val="238"/>
    </font>
    <font>
      <sz val="9"/>
      <color indexed="9"/>
      <name val="Arial"/>
      <family val="2"/>
      <charset val="238"/>
    </font>
    <font>
      <b/>
      <sz val="9"/>
      <color indexed="9"/>
      <name val="Arial"/>
      <family val="2"/>
      <charset val="238"/>
    </font>
    <font>
      <sz val="10"/>
      <name val="ElegaGarmnd BT"/>
      <family val="1"/>
    </font>
    <font>
      <sz val="10"/>
      <color indexed="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sz val="10"/>
      <color indexed="12"/>
      <name val="Arial"/>
      <family val="2"/>
    </font>
    <font>
      <b/>
      <sz val="11"/>
      <color indexed="8"/>
      <name val="Calibri"/>
      <family val="2"/>
    </font>
    <font>
      <i/>
      <sz val="11"/>
      <color indexed="23"/>
      <name val="Calibri"/>
      <family val="2"/>
    </font>
    <font>
      <sz val="11"/>
      <color indexed="17"/>
      <name val="Calibri"/>
      <family val="2"/>
    </font>
    <font>
      <sz val="10"/>
      <name val="Helv"/>
      <family val="2"/>
    </font>
    <font>
      <sz val="11"/>
      <color indexed="20"/>
      <name val="Calibri"/>
      <family val="2"/>
    </font>
    <font>
      <sz val="9"/>
      <name val="PF Din Text Cond Pro Light"/>
      <charset val="238"/>
    </font>
    <font>
      <sz val="10"/>
      <name val="Arial CE"/>
      <family val="2"/>
      <charset val="238"/>
    </font>
    <font>
      <sz val="9"/>
      <color rgb="FF9C0006"/>
      <name val="Arial"/>
      <family val="2"/>
      <charset val="238"/>
    </font>
    <font>
      <sz val="9"/>
      <color rgb="FF006100"/>
      <name val="Arial"/>
      <family val="2"/>
      <charset val="238"/>
    </font>
    <font>
      <i/>
      <sz val="9"/>
      <color rgb="FF7F7F7F"/>
      <name val="Arial"/>
      <family val="2"/>
      <charset val="238"/>
    </font>
    <font>
      <sz val="9"/>
      <color rgb="FF3F3F76"/>
      <name val="Arial"/>
      <family val="2"/>
      <charset val="238"/>
    </font>
    <font>
      <b/>
      <sz val="9"/>
      <color rgb="FF3F3F3F"/>
      <name val="Arial"/>
      <family val="2"/>
      <charset val="238"/>
    </font>
    <font>
      <sz val="12"/>
      <color theme="1"/>
      <name val="Calibri"/>
      <family val="2"/>
      <charset val="238"/>
      <scheme val="minor"/>
    </font>
    <font>
      <sz val="10"/>
      <color theme="1"/>
      <name val="Myriad Pro"/>
      <family val="2"/>
      <charset val="238"/>
    </font>
    <font>
      <b/>
      <sz val="9"/>
      <color indexed="8"/>
      <name val="Arial"/>
      <family val="2"/>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Arial Narrow"/>
      <family val="2"/>
      <charset val="238"/>
    </font>
    <font>
      <sz val="10"/>
      <name val="Tahoma"/>
      <charset val="238"/>
    </font>
    <font>
      <b/>
      <u/>
      <sz val="10"/>
      <name val="Arial"/>
      <family val="2"/>
    </font>
    <font>
      <sz val="12"/>
      <name val="Helvetica-Narrow"/>
      <family val="2"/>
    </font>
    <font>
      <sz val="12"/>
      <name val="HRHelvetica"/>
      <charset val="238"/>
    </font>
    <font>
      <sz val="10"/>
      <name val="MS Sans Serif"/>
    </font>
    <font>
      <sz val="10"/>
      <name val="Swis721 BT"/>
      <family val="2"/>
    </font>
    <font>
      <sz val="11"/>
      <name val="Arial Narrow"/>
      <family val="2"/>
    </font>
    <font>
      <b/>
      <sz val="12"/>
      <name val="Arial Narrow"/>
      <family val="2"/>
      <charset val="238"/>
    </font>
    <font>
      <sz val="9"/>
      <name val="Arial Narrow"/>
      <family val="2"/>
      <charset val="238"/>
    </font>
    <font>
      <b/>
      <sz val="11"/>
      <name val="Arial Narrow"/>
      <family val="2"/>
      <charset val="238"/>
    </font>
    <font>
      <sz val="11"/>
      <name val="Arial Narrow"/>
      <family val="2"/>
      <charset val="238"/>
    </font>
    <font>
      <b/>
      <sz val="14"/>
      <name val="Arial Narrow"/>
      <family val="2"/>
      <charset val="238"/>
    </font>
    <font>
      <b/>
      <sz val="10"/>
      <name val="Arial Narrow"/>
      <family val="2"/>
      <charset val="238"/>
    </font>
    <font>
      <sz val="12"/>
      <color indexed="8"/>
      <name val="Arial Narrow"/>
      <family val="2"/>
      <charset val="238"/>
    </font>
    <font>
      <sz val="12"/>
      <name val="Arial Narrow"/>
      <family val="2"/>
      <charset val="238"/>
    </font>
    <font>
      <sz val="10"/>
      <color indexed="10"/>
      <name val="Arial Narrow"/>
      <family val="2"/>
      <charset val="238"/>
    </font>
    <font>
      <b/>
      <sz val="10"/>
      <name val="Arial Narrow"/>
      <family val="2"/>
    </font>
    <font>
      <sz val="9"/>
      <color rgb="FF000000"/>
      <name val="Arial"/>
      <family val="2"/>
      <charset val="238"/>
    </font>
    <font>
      <sz val="10"/>
      <name val="Arial Narrow"/>
      <family val="2"/>
    </font>
    <font>
      <sz val="10"/>
      <color rgb="FFFF0000"/>
      <name val="Arial Narrow"/>
      <family val="2"/>
    </font>
    <font>
      <sz val="10"/>
      <name val="Calibri"/>
      <family val="2"/>
      <charset val="238"/>
    </font>
    <font>
      <sz val="11"/>
      <color indexed="8"/>
      <name val="Arial"/>
      <family val="2"/>
      <charset val="238"/>
    </font>
    <font>
      <b/>
      <sz val="10"/>
      <name val="Times New Roman"/>
      <family val="1"/>
      <charset val="238"/>
    </font>
    <font>
      <sz val="10"/>
      <name val="Times New Roman"/>
      <family val="1"/>
    </font>
    <font>
      <vertAlign val="superscript"/>
      <sz val="10"/>
      <name val="Arial"/>
      <family val="2"/>
      <charset val="238"/>
    </font>
    <font>
      <sz val="10"/>
      <color theme="1"/>
      <name val="Arial"/>
      <family val="2"/>
      <charset val="238"/>
    </font>
    <font>
      <sz val="10"/>
      <color theme="1"/>
      <name val="Calibri"/>
      <family val="2"/>
      <charset val="238"/>
    </font>
    <font>
      <b/>
      <sz val="10"/>
      <color theme="1"/>
      <name val="Arial"/>
      <family val="2"/>
      <charset val="238"/>
    </font>
    <font>
      <sz val="10"/>
      <color theme="1"/>
      <name val="Arial"/>
      <family val="2"/>
    </font>
    <font>
      <vertAlign val="superscript"/>
      <sz val="10"/>
      <name val="Arial"/>
      <family val="2"/>
    </font>
    <font>
      <b/>
      <sz val="10"/>
      <name val="Arial"/>
      <family val="2"/>
    </font>
    <font>
      <sz val="10"/>
      <name val="Times New Roman CE"/>
    </font>
    <font>
      <sz val="10"/>
      <color rgb="FFFF0000"/>
      <name val="Arial"/>
      <family val="2"/>
    </font>
    <font>
      <i/>
      <sz val="10"/>
      <color indexed="8"/>
      <name val="Arial"/>
      <family val="2"/>
      <charset val="238"/>
    </font>
  </fonts>
  <fills count="88">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29"/>
        <bgColor indexed="45"/>
      </patternFill>
    </fill>
    <fill>
      <patternFill patternType="solid">
        <fgColor indexed="11"/>
        <bgColor indexed="49"/>
      </patternFill>
    </fill>
    <fill>
      <patternFill patternType="solid">
        <fgColor indexed="44"/>
        <bgColor indexed="31"/>
      </patternFill>
    </fill>
    <fill>
      <patternFill patternType="solid">
        <fgColor indexed="51"/>
        <bgColor indexed="13"/>
      </patternFill>
    </fill>
    <fill>
      <patternFill patternType="solid">
        <fgColor indexed="42"/>
        <bgColor indexed="44"/>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26"/>
        <bgColor indexed="43"/>
      </patternFill>
    </fill>
    <fill>
      <patternFill patternType="solid">
        <fgColor indexed="26"/>
        <bgColor indexed="9"/>
      </patternFill>
    </fill>
    <fill>
      <patternFill patternType="solid">
        <fgColor indexed="9"/>
      </patternFill>
    </fill>
    <fill>
      <patternFill patternType="solid">
        <fgColor indexed="22"/>
      </patternFill>
    </fill>
    <fill>
      <patternFill patternType="solid">
        <fgColor indexed="55"/>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9"/>
        <bgColor indexed="26"/>
      </patternFill>
    </fill>
    <fill>
      <patternFill patternType="solid">
        <fgColor indexed="22"/>
        <bgColor indexed="31"/>
      </patternFill>
    </fill>
    <fill>
      <patternFill patternType="solid">
        <fgColor indexed="43"/>
        <bgColor indexed="26"/>
      </patternFill>
    </fill>
    <fill>
      <patternFill patternType="solid">
        <fgColor indexed="55"/>
        <bgColor indexed="23"/>
      </patternFill>
    </fill>
    <fill>
      <patternFill patternType="solid">
        <fgColor indexed="47"/>
        <bgColor indexed="64"/>
      </patternFill>
    </fill>
    <fill>
      <patternFill patternType="solid">
        <fgColor rgb="FFFFFFCC"/>
      </patternFill>
    </fill>
    <fill>
      <patternFill patternType="solid">
        <fgColor indexed="44"/>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5"/>
        <bgColor indexed="64"/>
      </patternFill>
    </fill>
    <fill>
      <patternFill patternType="solid">
        <fgColor theme="8" tint="0.79989013336588644"/>
        <bgColor indexed="64"/>
      </patternFill>
    </fill>
    <fill>
      <patternFill patternType="solid">
        <fgColor theme="5" tint="0.59990234076967686"/>
        <bgColor indexed="64"/>
      </patternFill>
    </fill>
    <fill>
      <patternFill patternType="solid">
        <fgColor theme="8"/>
        <bgColor indexed="64"/>
      </patternFill>
    </fill>
    <fill>
      <patternFill patternType="solid">
        <fgColor rgb="FFFFFFCC"/>
        <bgColor indexed="64"/>
      </patternFill>
    </fill>
    <fill>
      <patternFill patternType="solid">
        <fgColor rgb="FFA5A5A5"/>
        <bgColor indexed="64"/>
      </patternFill>
    </fill>
    <fill>
      <patternFill patternType="solid">
        <fgColor theme="0" tint="-0.24994659260841701"/>
        <bgColor indexed="64"/>
      </patternFill>
    </fill>
    <fill>
      <patternFill patternType="solid">
        <fgColor rgb="FFFFEB9C"/>
        <bgColor indexed="64"/>
      </patternFill>
    </fill>
    <fill>
      <patternFill patternType="gray0625"/>
    </fill>
    <fill>
      <patternFill patternType="solid">
        <fgColor theme="0"/>
        <bgColor indexed="64"/>
      </patternFill>
    </fill>
    <fill>
      <patternFill patternType="solid">
        <fgColor indexed="13"/>
        <bgColor indexed="64"/>
      </patternFill>
    </fill>
  </fills>
  <borders count="56">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bottom style="double">
        <color indexed="52"/>
      </bottom>
      <diagonal/>
    </border>
    <border>
      <left/>
      <right/>
      <top/>
      <bottom style="thin">
        <color indexed="64"/>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style="hair">
        <color indexed="8"/>
      </top>
      <bottom style="hair">
        <color indexed="8"/>
      </bottom>
      <diagonal/>
    </border>
    <border>
      <left/>
      <right/>
      <top style="hair">
        <color indexed="64"/>
      </top>
      <bottom style="hair">
        <color indexed="64"/>
      </bottom>
      <diagonal/>
    </border>
    <border>
      <left/>
      <right/>
      <top/>
      <bottom style="double">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top style="thin">
        <color indexed="8"/>
      </top>
      <bottom style="thin">
        <color indexed="8"/>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double">
        <color indexed="64"/>
      </bottom>
      <diagonal/>
    </border>
    <border>
      <left/>
      <right/>
      <top style="double">
        <color indexed="64"/>
      </top>
      <bottom/>
      <diagonal/>
    </border>
  </borders>
  <cellStyleXfs count="6626">
    <xf numFmtId="0" fontId="0" fillId="0" borderId="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5"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3" borderId="0" applyNumberFormat="0" applyBorder="0" applyAlignment="0" applyProtection="0"/>
    <xf numFmtId="0" fontId="19" fillId="9" borderId="0" applyNumberFormat="0" applyBorder="0" applyAlignment="0" applyProtection="0"/>
    <xf numFmtId="0" fontId="19" fillId="14" borderId="0" applyNumberFormat="0" applyBorder="0" applyAlignment="0" applyProtection="0"/>
    <xf numFmtId="0" fontId="19" fillId="10" borderId="0" applyNumberFormat="0" applyBorder="0" applyAlignment="0" applyProtection="0"/>
    <xf numFmtId="0" fontId="19" fillId="15" borderId="0" applyNumberFormat="0" applyBorder="0" applyAlignment="0" applyProtection="0"/>
    <xf numFmtId="0" fontId="19" fillId="8" borderId="0" applyNumberFormat="0" applyBorder="0" applyAlignment="0" applyProtection="0"/>
    <xf numFmtId="0" fontId="19" fillId="16" borderId="0" applyNumberFormat="0" applyBorder="0" applyAlignment="0" applyProtection="0"/>
    <xf numFmtId="0" fontId="19" fillId="10"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4" borderId="0" applyNumberFormat="0" applyBorder="0" applyAlignment="0" applyProtection="0"/>
    <xf numFmtId="0" fontId="19" fillId="20" borderId="0" applyNumberFormat="0" applyBorder="0" applyAlignment="0" applyProtection="0"/>
    <xf numFmtId="0" fontId="19" fillId="18" borderId="0" applyNumberFormat="0" applyBorder="0" applyAlignment="0" applyProtection="0"/>
    <xf numFmtId="0" fontId="19" fillId="21" borderId="0" applyNumberFormat="0" applyBorder="0" applyAlignment="0" applyProtection="0"/>
    <xf numFmtId="0" fontId="19" fillId="9" borderId="0" applyNumberFormat="0" applyBorder="0" applyAlignment="0" applyProtection="0"/>
    <xf numFmtId="0" fontId="19" fillId="14" borderId="0" applyNumberFormat="0" applyBorder="0" applyAlignment="0" applyProtection="0"/>
    <xf numFmtId="0" fontId="19" fillId="2" borderId="0" applyNumberFormat="0" applyBorder="0" applyAlignment="0" applyProtection="0"/>
    <xf numFmtId="0" fontId="19" fillId="22"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30" fillId="10"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5"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1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4"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5" borderId="0" applyNumberFormat="0" applyBorder="0" applyAlignment="0" applyProtection="0"/>
    <xf numFmtId="0" fontId="30" fillId="30" borderId="0" applyNumberFormat="0" applyBorder="0" applyAlignment="0" applyProtection="0"/>
    <xf numFmtId="0" fontId="30" fillId="4" borderId="0" applyNumberFormat="0" applyBorder="0" applyAlignment="0" applyProtection="0"/>
    <xf numFmtId="0" fontId="30" fillId="20"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13" fillId="0" borderId="0"/>
    <xf numFmtId="0" fontId="13" fillId="0" borderId="0"/>
    <xf numFmtId="0" fontId="30" fillId="34"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2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9"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3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2" fillId="9"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24" fillId="39" borderId="1" applyNumberFormat="0" applyAlignment="0" applyProtection="0"/>
    <xf numFmtId="0" fontId="24" fillId="40" borderId="1" applyNumberFormat="0" applyAlignment="0" applyProtection="0"/>
    <xf numFmtId="0" fontId="23" fillId="6" borderId="1" applyNumberFormat="0" applyFont="0" applyAlignment="0" applyProtection="0"/>
    <xf numFmtId="0" fontId="13" fillId="6" borderId="1" applyNumberFormat="0" applyFont="0" applyAlignment="0" applyProtection="0"/>
    <xf numFmtId="0" fontId="13" fillId="40" borderId="1" applyNumberFormat="0" applyAlignment="0" applyProtection="0"/>
    <xf numFmtId="0" fontId="50" fillId="6" borderId="1" applyNumberFormat="0" applyFont="0" applyAlignment="0" applyProtection="0"/>
    <xf numFmtId="0" fontId="13" fillId="6" borderId="1" applyNumberFormat="0" applyFont="0" applyAlignment="0" applyProtection="0"/>
    <xf numFmtId="0" fontId="13" fillId="40" borderId="1" applyNumberFormat="0" applyAlignment="0" applyProtection="0"/>
    <xf numFmtId="0" fontId="13" fillId="6" borderId="1" applyNumberFormat="0" applyFont="0" applyAlignment="0" applyProtection="0"/>
    <xf numFmtId="0" fontId="13" fillId="40" borderId="1" applyNumberFormat="0" applyAlignment="0" applyProtection="0"/>
    <xf numFmtId="0" fontId="13" fillId="40" borderId="1" applyNumberFormat="0" applyAlignment="0" applyProtection="0"/>
    <xf numFmtId="0" fontId="13" fillId="6" borderId="1" applyNumberFormat="0" applyFont="0" applyAlignment="0" applyProtection="0"/>
    <xf numFmtId="0" fontId="13" fillId="40" borderId="1" applyNumberFormat="0" applyAlignment="0" applyProtection="0"/>
    <xf numFmtId="0" fontId="62" fillId="6" borderId="1" applyNumberFormat="0" applyFont="0" applyAlignment="0" applyProtection="0"/>
    <xf numFmtId="0" fontId="13" fillId="40" borderId="1" applyNumberFormat="0" applyAlignment="0" applyProtection="0"/>
    <xf numFmtId="0" fontId="62" fillId="6" borderId="1" applyNumberFormat="0" applyFont="0" applyAlignment="0" applyProtection="0"/>
    <xf numFmtId="0" fontId="62" fillId="6" borderId="1" applyNumberFormat="0" applyFont="0" applyAlignment="0" applyProtection="0"/>
    <xf numFmtId="0" fontId="13" fillId="6" borderId="1" applyNumberFormat="0" applyFont="0" applyAlignment="0" applyProtection="0"/>
    <xf numFmtId="0" fontId="13" fillId="40" borderId="1" applyNumberFormat="0" applyAlignment="0" applyProtection="0"/>
    <xf numFmtId="0" fontId="13" fillId="40" borderId="1" applyNumberFormat="0" applyAlignment="0" applyProtection="0"/>
    <xf numFmtId="0" fontId="13" fillId="6" borderId="1" applyNumberFormat="0" applyFont="0" applyAlignment="0" applyProtection="0"/>
    <xf numFmtId="0" fontId="13" fillId="40" borderId="1" applyNumberFormat="0" applyAlignment="0" applyProtection="0"/>
    <xf numFmtId="0" fontId="65" fillId="41"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0" fontId="24" fillId="0" borderId="0" applyFill="0" applyBorder="0" applyAlignment="0" applyProtection="0"/>
    <xf numFmtId="40" fontId="29"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0" fontId="29" fillId="0" borderId="0" applyFont="0" applyFill="0" applyBorder="0" applyAlignment="0" applyProtection="0"/>
    <xf numFmtId="164" fontId="13" fillId="0" borderId="0" applyFont="0" applyFill="0" applyBorder="0" applyAlignment="0" applyProtection="0"/>
    <xf numFmtId="40" fontId="13" fillId="0" borderId="0" applyFill="0" applyBorder="0" applyAlignment="0" applyProtection="0"/>
    <xf numFmtId="167" fontId="13" fillId="0" borderId="0" applyFont="0" applyFill="0" applyBorder="0" applyAlignment="0" applyProtection="0"/>
    <xf numFmtId="173" fontId="13" fillId="0" borderId="0" applyFill="0" applyBorder="0" applyAlignment="0" applyProtection="0"/>
    <xf numFmtId="164" fontId="13" fillId="0" borderId="0" applyFont="0" applyFill="0" applyBorder="0" applyAlignment="0" applyProtection="0"/>
    <xf numFmtId="174" fontId="13" fillId="0" borderId="0" applyFill="0" applyBorder="0" applyAlignment="0" applyProtection="0"/>
    <xf numFmtId="40" fontId="24" fillId="0" borderId="0" applyFill="0" applyBorder="0" applyAlignment="0" applyProtection="0"/>
    <xf numFmtId="164" fontId="13" fillId="0" borderId="0" applyFont="0" applyFill="0" applyBorder="0" applyAlignment="0" applyProtection="0"/>
    <xf numFmtId="176" fontId="13" fillId="0" borderId="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7" fontId="78"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50"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175" fontId="13" fillId="0" borderId="0" applyFill="0" applyBorder="0" applyAlignment="0" applyProtection="0"/>
    <xf numFmtId="44" fontId="62" fillId="0" borderId="0" applyFont="0" applyFill="0" applyBorder="0" applyAlignment="0" applyProtection="0"/>
    <xf numFmtId="175" fontId="13" fillId="0" borderId="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50"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62" fillId="0" borderId="0" applyFont="0" applyFill="0" applyBorder="0" applyAlignment="0" applyProtection="0"/>
    <xf numFmtId="175" fontId="13" fillId="0" borderId="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175" fontId="13" fillId="0" borderId="0" applyFill="0" applyBorder="0" applyAlignment="0" applyProtection="0"/>
    <xf numFmtId="44" fontId="49"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175" fontId="13" fillId="0" borderId="0" applyFill="0" applyBorder="0" applyAlignment="0" applyProtection="0"/>
    <xf numFmtId="44" fontId="5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66" fillId="0" borderId="0">
      <protection locked="0"/>
    </xf>
    <xf numFmtId="0" fontId="92" fillId="0" borderId="0">
      <protection locked="0"/>
    </xf>
    <xf numFmtId="0" fontId="90" fillId="0" borderId="0">
      <protection locked="0"/>
    </xf>
    <xf numFmtId="0" fontId="90" fillId="0" borderId="0">
      <protection locked="0"/>
    </xf>
    <xf numFmtId="0" fontId="90" fillId="0" borderId="0">
      <protection locked="0"/>
    </xf>
    <xf numFmtId="0" fontId="66" fillId="0" borderId="0">
      <protection locked="0"/>
    </xf>
    <xf numFmtId="0" fontId="90" fillId="0" borderId="0">
      <protection locked="0"/>
    </xf>
    <xf numFmtId="0" fontId="66" fillId="0" borderId="0">
      <protection locked="0"/>
    </xf>
    <xf numFmtId="0" fontId="90" fillId="0" borderId="0">
      <protection locked="0"/>
    </xf>
    <xf numFmtId="0" fontId="66" fillId="0" borderId="0">
      <protection locked="0"/>
    </xf>
    <xf numFmtId="0" fontId="90" fillId="0" borderId="0">
      <protection locked="0"/>
    </xf>
    <xf numFmtId="0" fontId="66" fillId="0" borderId="0">
      <protection locked="0"/>
    </xf>
    <xf numFmtId="0" fontId="66" fillId="0" borderId="0">
      <protection locked="0"/>
    </xf>
    <xf numFmtId="0" fontId="90" fillId="0" borderId="0">
      <protection locked="0"/>
    </xf>
    <xf numFmtId="0" fontId="66" fillId="0" borderId="0">
      <protection locked="0"/>
    </xf>
    <xf numFmtId="0" fontId="90" fillId="0" borderId="0">
      <protection locked="0"/>
    </xf>
    <xf numFmtId="0" fontId="98" fillId="0" borderId="0">
      <protection locked="0"/>
    </xf>
    <xf numFmtId="0" fontId="90" fillId="0" borderId="0">
      <protection locked="0"/>
    </xf>
    <xf numFmtId="0" fontId="66" fillId="0" borderId="0">
      <protection locked="0"/>
    </xf>
    <xf numFmtId="0" fontId="90" fillId="0" borderId="0">
      <protection locked="0"/>
    </xf>
    <xf numFmtId="0" fontId="66" fillId="0" borderId="0">
      <protection locked="0"/>
    </xf>
    <xf numFmtId="0" fontId="90" fillId="0" borderId="0">
      <protection locked="0"/>
    </xf>
    <xf numFmtId="0" fontId="66" fillId="0" borderId="0">
      <protection locked="0"/>
    </xf>
    <xf numFmtId="0" fontId="98" fillId="0" borderId="0">
      <protection locked="0"/>
    </xf>
    <xf numFmtId="0" fontId="20" fillId="24" borderId="0" applyNumberFormat="0" applyBorder="0" applyAlignment="0" applyProtection="0"/>
    <xf numFmtId="0" fontId="20" fillId="13" borderId="0" applyNumberFormat="0" applyBorder="0" applyAlignment="0" applyProtection="0"/>
    <xf numFmtId="0" fontId="20" fillId="7" borderId="0" applyNumberFormat="0" applyBorder="0" applyAlignment="0" applyProtection="0"/>
    <xf numFmtId="0" fontId="20" fillId="13" borderId="0" applyNumberFormat="0" applyBorder="0" applyAlignment="0" applyProtection="0"/>
    <xf numFmtId="172" fontId="29" fillId="0" borderId="0" applyFont="0" applyFill="0" applyBorder="0" applyAlignment="0" applyProtection="0"/>
    <xf numFmtId="170" fontId="13" fillId="0" borderId="0" applyFill="0" applyBorder="0" applyAlignment="0" applyProtection="0"/>
    <xf numFmtId="175" fontId="13" fillId="0" borderId="0"/>
    <xf numFmtId="0" fontId="19" fillId="0" borderId="0"/>
    <xf numFmtId="171" fontId="101" fillId="0" borderId="0" applyBorder="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67" fillId="0" borderId="4"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68" fillId="0" borderId="6"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69" fillId="0" borderId="8"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6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8" fillId="0" borderId="0" applyNumberFormat="0" applyFill="0" applyBorder="0" applyAlignment="0" applyProtection="0"/>
    <xf numFmtId="0" fontId="12" fillId="0" borderId="0" applyNumberFormat="0" applyFill="0" applyBorder="0" applyAlignment="0" applyProtection="0"/>
    <xf numFmtId="0" fontId="102" fillId="0" borderId="0" applyNumberFormat="0" applyFill="0" applyBorder="0" applyAlignment="0" applyProtection="0"/>
    <xf numFmtId="0" fontId="1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8" fillId="0" borderId="0" applyNumberFormat="0" applyFill="0" applyBorder="0" applyAlignment="0" applyProtection="0"/>
    <xf numFmtId="0" fontId="1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8" fillId="0" borderId="0" applyNumberFormat="0" applyFill="0" applyBorder="0" applyAlignment="0" applyProtection="0"/>
    <xf numFmtId="0" fontId="12" fillId="0" borderId="0" applyNumberFormat="0" applyFill="0" applyBorder="0" applyAlignment="0" applyProtection="0"/>
    <xf numFmtId="0" fontId="102" fillId="0" borderId="0" applyNumberFormat="0" applyFill="0" applyBorder="0" applyAlignment="0" applyProtection="0"/>
    <xf numFmtId="0" fontId="1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8" fillId="0" borderId="0" applyNumberFormat="0" applyFill="0" applyBorder="0" applyAlignment="0" applyProtection="0"/>
    <xf numFmtId="0" fontId="1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8" fillId="0" borderId="0" applyNumberFormat="0" applyFill="0" applyBorder="0" applyAlignment="0" applyProtection="0"/>
    <xf numFmtId="0" fontId="12" fillId="0" borderId="0" applyNumberFormat="0" applyFill="0" applyBorder="0" applyAlignment="0" applyProtection="0"/>
    <xf numFmtId="0" fontId="102" fillId="0" borderId="0" applyNumberFormat="0" applyFill="0" applyBorder="0" applyAlignment="0" applyProtection="0"/>
    <xf numFmtId="0" fontId="1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8" fillId="0" borderId="0" applyNumberFormat="0" applyFill="0" applyBorder="0" applyAlignment="0" applyProtection="0"/>
    <xf numFmtId="0" fontId="1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8" fillId="0" borderId="0" applyNumberFormat="0" applyFill="0" applyBorder="0" applyAlignment="0" applyProtection="0"/>
    <xf numFmtId="0" fontId="12" fillId="0" borderId="0" applyNumberFormat="0" applyFill="0" applyBorder="0" applyAlignment="0" applyProtection="0"/>
    <xf numFmtId="0" fontId="102" fillId="0" borderId="0" applyNumberFormat="0" applyFill="0" applyBorder="0" applyAlignment="0" applyProtection="0"/>
    <xf numFmtId="0" fontId="1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8" fillId="0" borderId="0" applyNumberFormat="0" applyFill="0" applyBorder="0" applyAlignment="0" applyProtection="0"/>
    <xf numFmtId="0" fontId="1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42" fillId="17"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30" fillId="35" borderId="0" applyNumberFormat="0" applyBorder="0" applyAlignment="0" applyProtection="0"/>
    <xf numFmtId="0" fontId="30" fillId="44" borderId="0" applyNumberFormat="0" applyBorder="0" applyAlignment="0" applyProtection="0"/>
    <xf numFmtId="0" fontId="30" fillId="36" borderId="0" applyNumberFormat="0" applyBorder="0" applyAlignment="0" applyProtection="0"/>
    <xf numFmtId="0" fontId="30" fillId="45" borderId="0" applyNumberFormat="0" applyBorder="0" applyAlignment="0" applyProtection="0"/>
    <xf numFmtId="0" fontId="30" fillId="37" borderId="0" applyNumberFormat="0" applyBorder="0" applyAlignment="0" applyProtection="0"/>
    <xf numFmtId="0" fontId="30" fillId="46"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30" fillId="26" borderId="0" applyNumberFormat="0" applyBorder="0" applyAlignment="0" applyProtection="0"/>
    <xf numFmtId="0" fontId="30" fillId="47" borderId="0" applyNumberFormat="0" applyBorder="0" applyAlignment="0" applyProtection="0"/>
    <xf numFmtId="0" fontId="21" fillId="48" borderId="10" applyNumberFormat="0" applyAlignment="0" applyProtection="0"/>
    <xf numFmtId="0" fontId="21" fillId="42" borderId="10" applyNumberFormat="0" applyAlignment="0" applyProtection="0"/>
    <xf numFmtId="0" fontId="21" fillId="49" borderId="10" applyNumberFormat="0" applyAlignment="0" applyProtection="0"/>
    <xf numFmtId="0" fontId="31" fillId="42" borderId="2" applyNumberFormat="0" applyAlignment="0" applyProtection="0"/>
    <xf numFmtId="0" fontId="31" fillId="49" borderId="2" applyNumberFormat="0" applyAlignment="0" applyProtection="0"/>
    <xf numFmtId="2" fontId="13" fillId="0" borderId="0">
      <alignment vertical="top"/>
    </xf>
    <xf numFmtId="0" fontId="79" fillId="0" borderId="0">
      <alignment horizontal="right" vertical="top"/>
    </xf>
    <xf numFmtId="0" fontId="80" fillId="0" borderId="0">
      <alignment horizontal="justify" vertical="top" wrapText="1"/>
    </xf>
    <xf numFmtId="0" fontId="79" fillId="0" borderId="0">
      <alignment horizontal="left"/>
    </xf>
    <xf numFmtId="4" fontId="80" fillId="0" borderId="0">
      <alignment horizontal="right"/>
    </xf>
    <xf numFmtId="0" fontId="80" fillId="0" borderId="0">
      <alignment horizontal="right"/>
    </xf>
    <xf numFmtId="4" fontId="80" fillId="0" borderId="0">
      <alignment horizontal="right" wrapText="1"/>
    </xf>
    <xf numFmtId="0" fontId="80" fillId="0" borderId="0">
      <alignment horizontal="right"/>
    </xf>
    <xf numFmtId="4" fontId="80" fillId="0" borderId="0">
      <alignment horizontal="right"/>
    </xf>
    <xf numFmtId="0" fontId="22" fillId="0" borderId="11"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2" fillId="5" borderId="0" applyNumberFormat="0" applyBorder="0" applyAlignment="0" applyProtection="0"/>
    <xf numFmtId="0" fontId="32" fillId="12" borderId="0" applyNumberFormat="0" applyBorder="0" applyAlignment="0" applyProtection="0"/>
    <xf numFmtId="0" fontId="34" fillId="0" borderId="5" applyNumberFormat="0" applyFill="0" applyAlignment="0" applyProtection="0"/>
    <xf numFmtId="0" fontId="35" fillId="0" borderId="7"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25" fillId="0" borderId="0" applyNumberFormat="0" applyFill="0" applyBorder="0" applyAlignment="0" applyProtection="0"/>
    <xf numFmtId="0" fontId="33" fillId="0" borderId="0" applyNumberFormat="0" applyFill="0" applyBorder="0" applyAlignment="0" applyProtection="0"/>
    <xf numFmtId="0" fontId="70"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50"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77" fillId="0" borderId="0"/>
    <xf numFmtId="0" fontId="19" fillId="0" borderId="0"/>
    <xf numFmtId="0" fontId="13" fillId="0" borderId="0"/>
    <xf numFmtId="0" fontId="13" fillId="0" borderId="0"/>
    <xf numFmtId="0" fontId="13" fillId="0" borderId="0"/>
    <xf numFmtId="0" fontId="91" fillId="0" borderId="0"/>
    <xf numFmtId="0" fontId="29" fillId="0" borderId="0"/>
    <xf numFmtId="0" fontId="86" fillId="0" borderId="0"/>
    <xf numFmtId="0" fontId="62" fillId="0" borderId="0"/>
    <xf numFmtId="0" fontId="62" fillId="0" borderId="0"/>
    <xf numFmtId="0" fontId="29" fillId="0" borderId="0"/>
    <xf numFmtId="0" fontId="13" fillId="0" borderId="0"/>
    <xf numFmtId="0" fontId="62" fillId="0" borderId="0"/>
    <xf numFmtId="0" fontId="75" fillId="0" borderId="0"/>
    <xf numFmtId="0" fontId="62" fillId="0" borderId="0"/>
    <xf numFmtId="0" fontId="62" fillId="0" borderId="0"/>
    <xf numFmtId="0" fontId="75" fillId="0" borderId="0"/>
    <xf numFmtId="0" fontId="13" fillId="0" borderId="0"/>
    <xf numFmtId="0" fontId="62" fillId="0" borderId="0"/>
    <xf numFmtId="0" fontId="62" fillId="0" borderId="0"/>
    <xf numFmtId="0" fontId="13" fillId="0" borderId="0"/>
    <xf numFmtId="0" fontId="62" fillId="0" borderId="0"/>
    <xf numFmtId="0" fontId="13" fillId="0" borderId="0"/>
    <xf numFmtId="0" fontId="62" fillId="0" borderId="0"/>
    <xf numFmtId="0" fontId="13" fillId="0" borderId="0"/>
    <xf numFmtId="0" fontId="62" fillId="0" borderId="0"/>
    <xf numFmtId="0" fontId="13" fillId="0" borderId="0"/>
    <xf numFmtId="2" fontId="29" fillId="0" borderId="0"/>
    <xf numFmtId="0" fontId="13" fillId="0" borderId="0"/>
    <xf numFmtId="0" fontId="13" fillId="0" borderId="0"/>
    <xf numFmtId="0" fontId="62" fillId="0" borderId="0"/>
    <xf numFmtId="0" fontId="62" fillId="0" borderId="0"/>
    <xf numFmtId="0" fontId="13" fillId="0" borderId="0"/>
    <xf numFmtId="0" fontId="62" fillId="0" borderId="0"/>
    <xf numFmtId="0" fontId="13" fillId="0" borderId="0"/>
    <xf numFmtId="0" fontId="62" fillId="0" borderId="0"/>
    <xf numFmtId="0" fontId="13" fillId="0" borderId="0"/>
    <xf numFmtId="0" fontId="62" fillId="0" borderId="0"/>
    <xf numFmtId="0" fontId="13" fillId="0" borderId="0"/>
    <xf numFmtId="0" fontId="62" fillId="0" borderId="0"/>
    <xf numFmtId="0" fontId="13" fillId="0" borderId="0"/>
    <xf numFmtId="0" fontId="62" fillId="0" borderId="0"/>
    <xf numFmtId="0" fontId="13" fillId="0" borderId="0"/>
    <xf numFmtId="0" fontId="13" fillId="0" borderId="0"/>
    <xf numFmtId="0" fontId="29" fillId="0" borderId="0"/>
    <xf numFmtId="0" fontId="62" fillId="0" borderId="0"/>
    <xf numFmtId="0" fontId="13" fillId="0" borderId="0"/>
    <xf numFmtId="0" fontId="13" fillId="0" borderId="0"/>
    <xf numFmtId="0" fontId="13" fillId="0" borderId="0"/>
    <xf numFmtId="0" fontId="13" fillId="0" borderId="0"/>
    <xf numFmtId="0" fontId="77" fillId="0" borderId="0"/>
    <xf numFmtId="0" fontId="29" fillId="0" borderId="0"/>
    <xf numFmtId="0" fontId="13" fillId="0" borderId="0"/>
    <xf numFmtId="0" fontId="7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8" fillId="0" borderId="0"/>
    <xf numFmtId="0" fontId="13" fillId="0" borderId="0"/>
    <xf numFmtId="0" fontId="103" fillId="0" borderId="0"/>
    <xf numFmtId="0" fontId="13" fillId="0" borderId="0"/>
    <xf numFmtId="0" fontId="13" fillId="0" borderId="0"/>
    <xf numFmtId="0" fontId="13" fillId="0" borderId="0"/>
    <xf numFmtId="0" fontId="13" fillId="0" borderId="0"/>
    <xf numFmtId="4" fontId="81" fillId="0" borderId="0">
      <alignment horizontal="justify" vertical="justify"/>
    </xf>
    <xf numFmtId="4" fontId="82" fillId="0" borderId="0">
      <alignment horizontal="justify"/>
    </xf>
    <xf numFmtId="4" fontId="81" fillId="0" borderId="0">
      <alignment horizontal="justify"/>
    </xf>
    <xf numFmtId="0" fontId="89" fillId="0" borderId="0"/>
    <xf numFmtId="0" fontId="13" fillId="0" borderId="0"/>
    <xf numFmtId="0" fontId="23" fillId="0" borderId="0"/>
    <xf numFmtId="0" fontId="13" fillId="0" borderId="0"/>
    <xf numFmtId="0" fontId="50" fillId="0" borderId="0"/>
    <xf numFmtId="0" fontId="13" fillId="0" borderId="0"/>
    <xf numFmtId="0" fontId="13" fillId="0" borderId="0"/>
    <xf numFmtId="0" fontId="62" fillId="0" borderId="0"/>
    <xf numFmtId="0" fontId="13" fillId="0" borderId="0"/>
    <xf numFmtId="0" fontId="62" fillId="0" borderId="0"/>
    <xf numFmtId="0" fontId="62" fillId="0" borderId="0"/>
    <xf numFmtId="0" fontId="13" fillId="0" borderId="0"/>
    <xf numFmtId="0" fontId="104" fillId="0" borderId="0"/>
    <xf numFmtId="0" fontId="29" fillId="0" borderId="0"/>
    <xf numFmtId="0" fontId="105" fillId="0" borderId="0"/>
    <xf numFmtId="0" fontId="19" fillId="0" borderId="0"/>
    <xf numFmtId="0" fontId="29" fillId="0" borderId="0"/>
    <xf numFmtId="0" fontId="29" fillId="0" borderId="0"/>
    <xf numFmtId="0" fontId="63" fillId="0" borderId="0"/>
    <xf numFmtId="0" fontId="29" fillId="0" borderId="0"/>
    <xf numFmtId="0" fontId="63" fillId="0" borderId="0"/>
    <xf numFmtId="0" fontId="29" fillId="0" borderId="0"/>
    <xf numFmtId="0" fontId="100" fillId="0" borderId="0"/>
    <xf numFmtId="0" fontId="19" fillId="0" borderId="0"/>
    <xf numFmtId="0" fontId="29" fillId="0" borderId="0"/>
    <xf numFmtId="0" fontId="29" fillId="0" borderId="0"/>
    <xf numFmtId="0" fontId="72" fillId="0" borderId="0"/>
    <xf numFmtId="0" fontId="29" fillId="0" borderId="0"/>
    <xf numFmtId="0" fontId="29" fillId="0" borderId="0"/>
    <xf numFmtId="0" fontId="72" fillId="0" borderId="0"/>
    <xf numFmtId="0" fontId="29" fillId="0" borderId="0"/>
    <xf numFmtId="0" fontId="29" fillId="0" borderId="0"/>
    <xf numFmtId="0" fontId="29" fillId="0" borderId="0"/>
    <xf numFmtId="0" fontId="29" fillId="0" borderId="0"/>
    <xf numFmtId="0" fontId="72" fillId="0" borderId="0"/>
    <xf numFmtId="0" fontId="29" fillId="0" borderId="0"/>
    <xf numFmtId="0" fontId="29" fillId="0" borderId="0"/>
    <xf numFmtId="0" fontId="72" fillId="0" borderId="0"/>
    <xf numFmtId="0" fontId="29" fillId="0" borderId="0"/>
    <xf numFmtId="0" fontId="29" fillId="0" borderId="0"/>
    <xf numFmtId="0" fontId="29" fillId="0" borderId="0"/>
    <xf numFmtId="0" fontId="99" fillId="0" borderId="0"/>
    <xf numFmtId="0" fontId="29" fillId="0" borderId="0"/>
    <xf numFmtId="0" fontId="29" fillId="0" borderId="0"/>
    <xf numFmtId="0" fontId="29" fillId="0" borderId="0"/>
    <xf numFmtId="0" fontId="72" fillId="0" borderId="0"/>
    <xf numFmtId="0" fontId="29" fillId="0" borderId="0"/>
    <xf numFmtId="0" fontId="99" fillId="0" borderId="0"/>
    <xf numFmtId="0" fontId="29" fillId="0" borderId="0"/>
    <xf numFmtId="0" fontId="13" fillId="0" borderId="0"/>
    <xf numFmtId="0" fontId="13" fillId="0" borderId="0"/>
    <xf numFmtId="0" fontId="94" fillId="0" borderId="0"/>
    <xf numFmtId="0" fontId="13" fillId="0" borderId="0"/>
    <xf numFmtId="0" fontId="93" fillId="0" borderId="0"/>
    <xf numFmtId="0" fontId="76" fillId="0" borderId="0"/>
    <xf numFmtId="0" fontId="93" fillId="0" borderId="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29" fillId="6" borderId="1" applyNumberFormat="0" applyFont="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29" fillId="0" borderId="0"/>
    <xf numFmtId="0" fontId="64" fillId="0" borderId="0" applyAlignment="0">
      <alignment horizontal="left"/>
    </xf>
    <xf numFmtId="0" fontId="13" fillId="0" borderId="0"/>
    <xf numFmtId="0" fontId="13" fillId="0" borderId="0"/>
    <xf numFmtId="0" fontId="64" fillId="0" borderId="0" applyAlignment="0">
      <alignment horizontal="left"/>
    </xf>
    <xf numFmtId="0" fontId="13" fillId="0" borderId="0"/>
    <xf numFmtId="0" fontId="64" fillId="0" borderId="0" applyAlignment="0"/>
    <xf numFmtId="0" fontId="83" fillId="0" borderId="0"/>
    <xf numFmtId="0" fontId="83" fillId="0" borderId="0"/>
    <xf numFmtId="0" fontId="29" fillId="0" borderId="0"/>
    <xf numFmtId="0" fontId="83" fillId="0" borderId="0"/>
    <xf numFmtId="0" fontId="100" fillId="0" borderId="0"/>
    <xf numFmtId="0" fontId="83" fillId="0" borderId="0"/>
    <xf numFmtId="0" fontId="13" fillId="0" borderId="0"/>
    <xf numFmtId="0" fontId="13" fillId="0" borderId="0"/>
    <xf numFmtId="0" fontId="13" fillId="0" borderId="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9" fontId="19" fillId="0" borderId="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9" fillId="0" borderId="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50" fillId="0" borderId="0" applyFont="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62" fillId="0" borderId="0" applyFont="0" applyFill="0" applyBorder="0" applyAlignment="0" applyProtection="0"/>
    <xf numFmtId="9" fontId="13" fillId="0" borderId="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ill="0" applyBorder="0" applyAlignment="0" applyProtection="0"/>
    <xf numFmtId="0" fontId="38" fillId="0" borderId="1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88"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9" fillId="0" borderId="0" applyNumberFormat="0" applyFill="0" applyBorder="0" applyAlignment="0" applyProtection="0"/>
    <xf numFmtId="0" fontId="88" fillId="0" borderId="0" applyNumberFormat="0" applyFill="0" applyBorder="0" applyAlignment="0" applyProtection="0"/>
    <xf numFmtId="0" fontId="106" fillId="0" borderId="0" applyNumberFormat="0" applyFill="0" applyBorder="0" applyAlignment="0" applyProtection="0"/>
    <xf numFmtId="0" fontId="88"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9" fillId="0" borderId="0" applyNumberFormat="0" applyFill="0" applyBorder="0" applyAlignment="0" applyProtection="0"/>
    <xf numFmtId="0" fontId="88"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88"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9" fillId="0" borderId="0" applyNumberFormat="0" applyFill="0" applyBorder="0" applyAlignment="0" applyProtection="0"/>
    <xf numFmtId="0" fontId="88" fillId="0" borderId="0" applyNumberFormat="0" applyFill="0" applyBorder="0" applyAlignment="0" applyProtection="0"/>
    <xf numFmtId="0" fontId="106" fillId="0" borderId="0" applyNumberFormat="0" applyFill="0" applyBorder="0" applyAlignment="0" applyProtection="0"/>
    <xf numFmtId="0" fontId="88"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9" fillId="0" borderId="0" applyNumberFormat="0" applyFill="0" applyBorder="0" applyAlignment="0" applyProtection="0"/>
    <xf numFmtId="0" fontId="88"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88"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9" fillId="0" borderId="0" applyNumberFormat="0" applyFill="0" applyBorder="0" applyAlignment="0" applyProtection="0"/>
    <xf numFmtId="0" fontId="88" fillId="0" borderId="0" applyNumberFormat="0" applyFill="0" applyBorder="0" applyAlignment="0" applyProtection="0"/>
    <xf numFmtId="0" fontId="106" fillId="0" borderId="0" applyNumberFormat="0" applyFill="0" applyBorder="0" applyAlignment="0" applyProtection="0"/>
    <xf numFmtId="0" fontId="88"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9" fillId="0" borderId="0" applyNumberFormat="0" applyFill="0" applyBorder="0" applyAlignment="0" applyProtection="0"/>
    <xf numFmtId="0" fontId="88"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88"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9" fillId="0" borderId="0" applyNumberFormat="0" applyFill="0" applyBorder="0" applyAlignment="0" applyProtection="0"/>
    <xf numFmtId="0" fontId="88" fillId="0" borderId="0" applyNumberFormat="0" applyFill="0" applyBorder="0" applyAlignment="0" applyProtection="0"/>
    <xf numFmtId="0" fontId="106" fillId="0" borderId="0" applyNumberFormat="0" applyFill="0" applyBorder="0" applyAlignment="0" applyProtection="0"/>
    <xf numFmtId="0" fontId="88"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9" fillId="0" borderId="0" applyNumberFormat="0" applyFill="0" applyBorder="0" applyAlignment="0" applyProtection="0"/>
    <xf numFmtId="0" fontId="88"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39" fillId="43" borderId="3" applyNumberFormat="0" applyAlignment="0" applyProtection="0"/>
    <xf numFmtId="0" fontId="39" fillId="51" borderId="3" applyNumberFormat="0" applyAlignment="0" applyProtection="0"/>
    <xf numFmtId="169" fontId="85" fillId="52" borderId="13" applyNumberFormat="0" applyFont="0" applyAlignment="0" applyProtection="0">
      <alignment horizontal="center" vertical="top"/>
    </xf>
    <xf numFmtId="0" fontId="48" fillId="0" borderId="0"/>
    <xf numFmtId="0" fontId="48" fillId="0" borderId="0"/>
    <xf numFmtId="0" fontId="84" fillId="0" borderId="0"/>
    <xf numFmtId="0" fontId="13" fillId="0" borderId="0"/>
    <xf numFmtId="0" fontId="48" fillId="0" borderId="0"/>
    <xf numFmtId="0" fontId="62" fillId="0" borderId="0"/>
    <xf numFmtId="0" fontId="13" fillId="0" borderId="0"/>
    <xf numFmtId="0" fontId="13" fillId="0" borderId="0"/>
    <xf numFmtId="0" fontId="40" fillId="0" borderId="0" applyNumberFormat="0" applyFill="0" applyBorder="0" applyAlignment="0" applyProtection="0"/>
    <xf numFmtId="0" fontId="22" fillId="0" borderId="0" applyNumberFormat="0" applyFill="0" applyBorder="0" applyAlignment="0" applyProtection="0"/>
    <xf numFmtId="2" fontId="13" fillId="0" borderId="0">
      <alignment horizontal="justify" vertical="top"/>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1" fillId="0" borderId="14"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2" fillId="8" borderId="2" applyNumberFormat="0" applyAlignment="0" applyProtection="0"/>
    <xf numFmtId="0" fontId="42" fillId="16" borderId="2" applyNumberFormat="0" applyAlignment="0" applyProtection="0"/>
    <xf numFmtId="44" fontId="1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50"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175" fontId="13" fillId="0" borderId="0" applyFill="0" applyBorder="0" applyAlignment="0" applyProtection="0"/>
    <xf numFmtId="44" fontId="62" fillId="0" borderId="0" applyFont="0" applyFill="0" applyBorder="0" applyAlignment="0" applyProtection="0"/>
    <xf numFmtId="175" fontId="13" fillId="0" borderId="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175" fontId="13" fillId="0" borderId="0" applyFill="0" applyBorder="0" applyAlignment="0" applyProtection="0"/>
    <xf numFmtId="165"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50"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175" fontId="13" fillId="0" borderId="0" applyFill="0" applyBorder="0" applyAlignment="0" applyProtection="0"/>
    <xf numFmtId="44" fontId="62" fillId="0" borderId="0" applyFont="0" applyFill="0" applyBorder="0" applyAlignment="0" applyProtection="0"/>
    <xf numFmtId="175" fontId="13" fillId="0" borderId="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175" fontId="13" fillId="0" borderId="0" applyFill="0" applyBorder="0" applyAlignment="0" applyProtection="0"/>
    <xf numFmtId="44" fontId="49"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175" fontId="13" fillId="0" borderId="0" applyFill="0" applyBorder="0" applyAlignment="0" applyProtection="0"/>
    <xf numFmtId="44" fontId="50"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175" fontId="13" fillId="0" borderId="0" applyFill="0" applyBorder="0" applyAlignment="0" applyProtection="0"/>
    <xf numFmtId="44" fontId="5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175" fontId="13" fillId="0" borderId="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97"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0" fontId="29"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0" fontId="29" fillId="0" borderId="0" applyFont="0" applyFill="0" applyBorder="0" applyAlignment="0" applyProtection="0"/>
    <xf numFmtId="43" fontId="83" fillId="0" borderId="0" applyFont="0" applyFill="0" applyBorder="0" applyAlignment="0" applyProtection="0"/>
    <xf numFmtId="40" fontId="13" fillId="0" borderId="0" applyFill="0" applyBorder="0" applyAlignment="0" applyProtection="0"/>
    <xf numFmtId="167" fontId="62" fillId="0" borderId="0" applyFont="0" applyFill="0" applyBorder="0" applyAlignment="0" applyProtection="0"/>
    <xf numFmtId="167" fontId="13" fillId="0" borderId="0" applyFont="0" applyFill="0" applyBorder="0" applyAlignment="0" applyProtection="0"/>
    <xf numFmtId="173" fontId="13" fillId="0" borderId="0" applyFill="0" applyBorder="0" applyAlignment="0" applyProtection="0"/>
    <xf numFmtId="167" fontId="62" fillId="0" borderId="0" applyFont="0" applyFill="0" applyBorder="0" applyAlignment="0" applyProtection="0"/>
    <xf numFmtId="173" fontId="1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7" fillId="0" borderId="0" applyFont="0" applyFill="0" applyBorder="0" applyAlignment="0" applyProtection="0"/>
    <xf numFmtId="43" fontId="19" fillId="0" borderId="0" applyFont="0" applyFill="0" applyBorder="0" applyAlignment="0" applyProtection="0"/>
    <xf numFmtId="43" fontId="13" fillId="0" borderId="0" applyFont="0" applyFill="0" applyBorder="0" applyAlignment="0" applyProtection="0"/>
    <xf numFmtId="43" fontId="71" fillId="0" borderId="0" applyFont="0" applyFill="0" applyBorder="0" applyAlignment="0" applyProtection="0"/>
    <xf numFmtId="43" fontId="1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3" fillId="0" borderId="0" applyFill="0" applyBorder="0" applyAlignment="0" applyProtection="0"/>
    <xf numFmtId="43" fontId="71" fillId="0" borderId="0" applyFont="0" applyFill="0" applyBorder="0" applyAlignment="0" applyProtection="0"/>
    <xf numFmtId="43" fontId="13" fillId="0" borderId="0" applyFon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5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5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96" fillId="5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5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6"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7"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96" fillId="57"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58"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5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96" fillId="5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5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5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60"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96" fillId="60"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6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61"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61"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96" fillId="78"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61"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5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52"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96" fillId="52"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52" borderId="0" applyNumberFormat="0" applyBorder="0" applyAlignment="0" applyProtection="0"/>
    <xf numFmtId="0" fontId="77" fillId="3" borderId="0" applyNumberFormat="0" applyBorder="0" applyAlignment="0" applyProtection="0"/>
    <xf numFmtId="0" fontId="77" fillId="5"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8" borderId="0" applyNumberFormat="0" applyBorder="0" applyAlignment="0" applyProtection="0"/>
    <xf numFmtId="0" fontId="19" fillId="55" borderId="0" applyNumberFormat="0" applyBorder="0" applyAlignment="0" applyProtection="0"/>
    <xf numFmtId="0" fontId="19" fillId="2" borderId="0" applyNumberFormat="0" applyBorder="0" applyAlignment="0" applyProtection="0"/>
    <xf numFmtId="0" fontId="19" fillId="62" borderId="0" applyNumberFormat="0" applyBorder="0" applyAlignment="0" applyProtection="0"/>
    <xf numFmtId="0" fontId="19" fillId="57" borderId="0" applyNumberFormat="0" applyBorder="0" applyAlignment="0" applyProtection="0"/>
    <xf numFmtId="0" fontId="19" fillId="4" borderId="0" applyNumberFormat="0" applyBorder="0" applyAlignment="0" applyProtection="0"/>
    <xf numFmtId="0" fontId="19" fillId="52" borderId="0" applyNumberFormat="0" applyBorder="0" applyAlignment="0" applyProtection="0"/>
    <xf numFmtId="0" fontId="19" fillId="59" borderId="0" applyNumberFormat="0" applyBorder="0" applyAlignment="0" applyProtection="0"/>
    <xf numFmtId="0" fontId="19" fillId="6" borderId="0" applyNumberFormat="0" applyBorder="0" applyAlignment="0" applyProtection="0"/>
    <xf numFmtId="0" fontId="19" fillId="58" borderId="0" applyNumberFormat="0" applyBorder="0" applyAlignment="0" applyProtection="0"/>
    <xf numFmtId="0" fontId="19" fillId="60" borderId="0" applyNumberFormat="0" applyBorder="0" applyAlignment="0" applyProtection="0"/>
    <xf numFmtId="0" fontId="19" fillId="8" borderId="0" applyNumberFormat="0" applyBorder="0" applyAlignment="0" applyProtection="0"/>
    <xf numFmtId="0" fontId="19" fillId="62" borderId="0" applyNumberFormat="0" applyBorder="0" applyAlignment="0" applyProtection="0"/>
    <xf numFmtId="0" fontId="19" fillId="61" borderId="0" applyNumberFormat="0" applyBorder="0" applyAlignment="0" applyProtection="0"/>
    <xf numFmtId="0" fontId="19" fillId="52" borderId="0" applyNumberFormat="0" applyBorder="0" applyAlignment="0" applyProtection="0"/>
    <xf numFmtId="0" fontId="19" fillId="6"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61"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5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96" fillId="5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5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6"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6"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96" fillId="79"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6"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63"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6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96" fillId="6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64"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57"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60"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96" fillId="60"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60"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61"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5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96" fillId="5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5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5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6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96" fillId="6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65" borderId="0" applyNumberFormat="0" applyBorder="0" applyAlignment="0" applyProtection="0"/>
    <xf numFmtId="0" fontId="77" fillId="2" borderId="0" applyNumberFormat="0" applyBorder="0" applyAlignment="0" applyProtection="0"/>
    <xf numFmtId="0" fontId="77" fillId="4" borderId="0" applyNumberFormat="0" applyBorder="0" applyAlignment="0" applyProtection="0"/>
    <xf numFmtId="0" fontId="77" fillId="18" borderId="0" applyNumberFormat="0" applyBorder="0" applyAlignment="0" applyProtection="0"/>
    <xf numFmtId="0" fontId="77" fillId="9" borderId="0" applyNumberFormat="0" applyBorder="0" applyAlignment="0" applyProtection="0"/>
    <xf numFmtId="0" fontId="77" fillId="2" borderId="0" applyNumberFormat="0" applyBorder="0" applyAlignment="0" applyProtection="0"/>
    <xf numFmtId="0" fontId="77" fillId="19" borderId="0" applyNumberFormat="0" applyBorder="0" applyAlignment="0" applyProtection="0"/>
    <xf numFmtId="0" fontId="19" fillId="66" borderId="0" applyNumberFormat="0" applyBorder="0" applyAlignment="0" applyProtection="0"/>
    <xf numFmtId="0" fontId="19" fillId="10" borderId="0" applyNumberFormat="0" applyBorder="0" applyAlignment="0" applyProtection="0"/>
    <xf numFmtId="0" fontId="19" fillId="56" borderId="0" applyNumberFormat="0" applyBorder="0" applyAlignment="0" applyProtection="0"/>
    <xf numFmtId="0" fontId="19" fillId="64" borderId="0" applyNumberFormat="0" applyBorder="0" applyAlignment="0" applyProtection="0"/>
    <xf numFmtId="0" fontId="19" fillId="17" borderId="0" applyNumberFormat="0" applyBorder="0" applyAlignment="0" applyProtection="0"/>
    <xf numFmtId="0" fontId="19" fillId="63" borderId="0" applyNumberFormat="0" applyBorder="0" applyAlignment="0" applyProtection="0"/>
    <xf numFmtId="0" fontId="19" fillId="60" borderId="0" applyNumberFormat="0" applyBorder="0" applyAlignment="0" applyProtection="0"/>
    <xf numFmtId="0" fontId="19" fillId="5" borderId="0" applyNumberFormat="0" applyBorder="0" applyAlignment="0" applyProtection="0"/>
    <xf numFmtId="0" fontId="19" fillId="66" borderId="0" applyNumberFormat="0" applyBorder="0" applyAlignment="0" applyProtection="0"/>
    <xf numFmtId="0" fontId="19" fillId="54" borderId="0" applyNumberFormat="0" applyBorder="0" applyAlignment="0" applyProtection="0"/>
    <xf numFmtId="0" fontId="19" fillId="10" borderId="0" applyNumberFormat="0" applyBorder="0" applyAlignment="0" applyProtection="0"/>
    <xf numFmtId="0" fontId="19" fillId="65" borderId="0" applyNumberFormat="0" applyBorder="0" applyAlignment="0" applyProtection="0"/>
    <xf numFmtId="0" fontId="19" fillId="6" borderId="0" applyNumberFormat="0" applyBorder="0" applyAlignment="0" applyProtection="0"/>
    <xf numFmtId="0" fontId="19" fillId="52" borderId="0" applyNumberFormat="0" applyBorder="0" applyAlignment="0" applyProtection="0"/>
    <xf numFmtId="0" fontId="19" fillId="54" borderId="0" applyNumberFormat="0" applyBorder="0" applyAlignment="0" applyProtection="0"/>
    <xf numFmtId="0" fontId="30" fillId="61" borderId="0" applyNumberFormat="0" applyBorder="0" applyAlignment="0" applyProtection="0"/>
    <xf numFmtId="0" fontId="137" fillId="67"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0" fontId="137" fillId="56"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6" borderId="0" applyNumberFormat="0" applyBorder="0" applyAlignment="0" applyProtection="0"/>
    <xf numFmtId="0" fontId="30" fillId="65" borderId="0" applyNumberFormat="0" applyBorder="0" applyAlignment="0" applyProtection="0"/>
    <xf numFmtId="0" fontId="137" fillId="64"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64" borderId="0" applyNumberFormat="0" applyBorder="0" applyAlignment="0" applyProtection="0"/>
    <xf numFmtId="0" fontId="30" fillId="57" borderId="0" applyNumberFormat="0" applyBorder="0" applyAlignment="0" applyProtection="0"/>
    <xf numFmtId="0" fontId="137" fillId="6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69" borderId="0" applyNumberFormat="0" applyBorder="0" applyAlignment="0" applyProtection="0"/>
    <xf numFmtId="0" fontId="30" fillId="61" borderId="0" applyNumberFormat="0" applyBorder="0" applyAlignment="0" applyProtection="0"/>
    <xf numFmtId="0" fontId="137" fillId="7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70" borderId="0" applyNumberFormat="0" applyBorder="0" applyAlignment="0" applyProtection="0"/>
    <xf numFmtId="0" fontId="30" fillId="56" borderId="0" applyNumberFormat="0" applyBorder="0" applyAlignment="0" applyProtection="0"/>
    <xf numFmtId="0" fontId="137" fillId="71"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71" borderId="0" applyNumberFormat="0" applyBorder="0" applyAlignment="0" applyProtection="0"/>
    <xf numFmtId="0" fontId="141" fillId="25" borderId="0" applyNumberFormat="0" applyBorder="0" applyAlignment="0" applyProtection="0"/>
    <xf numFmtId="0" fontId="141" fillId="4" borderId="0" applyNumberFormat="0" applyBorder="0" applyAlignment="0" applyProtection="0"/>
    <xf numFmtId="0" fontId="141" fillId="18" borderId="0" applyNumberFormat="0" applyBorder="0" applyAlignment="0" applyProtection="0"/>
    <xf numFmtId="0" fontId="141" fillId="27" borderId="0" applyNumberFormat="0" applyBorder="0" applyAlignment="0" applyProtection="0"/>
    <xf numFmtId="0" fontId="141" fillId="28" borderId="0" applyNumberFormat="0" applyBorder="0" applyAlignment="0" applyProtection="0"/>
    <xf numFmtId="0" fontId="141" fillId="29" borderId="0" applyNumberFormat="0" applyBorder="0" applyAlignment="0" applyProtection="0"/>
    <xf numFmtId="0" fontId="30" fillId="67" borderId="0" applyNumberFormat="0" applyBorder="0" applyAlignment="0" applyProtection="0"/>
    <xf numFmtId="0" fontId="30" fillId="10" borderId="0" applyNumberFormat="0" applyBorder="0" applyAlignment="0" applyProtection="0"/>
    <xf numFmtId="0" fontId="30" fillId="70" borderId="0" applyNumberFormat="0" applyBorder="0" applyAlignment="0" applyProtection="0"/>
    <xf numFmtId="0" fontId="30" fillId="56" borderId="0" applyNumberFormat="0" applyBorder="0" applyAlignment="0" applyProtection="0"/>
    <xf numFmtId="0" fontId="30" fillId="26" borderId="0" applyNumberFormat="0" applyBorder="0" applyAlignment="0" applyProtection="0"/>
    <xf numFmtId="0" fontId="30" fillId="64" borderId="0" applyNumberFormat="0" applyBorder="0" applyAlignment="0" applyProtection="0"/>
    <xf numFmtId="0" fontId="30" fillId="19" borderId="0" applyNumberFormat="0" applyBorder="0" applyAlignment="0" applyProtection="0"/>
    <xf numFmtId="0" fontId="30" fillId="63" borderId="0" applyNumberFormat="0" applyBorder="0" applyAlignment="0" applyProtection="0"/>
    <xf numFmtId="0" fontId="30" fillId="69" borderId="0" applyNumberFormat="0" applyBorder="0" applyAlignment="0" applyProtection="0"/>
    <xf numFmtId="0" fontId="30" fillId="5" borderId="0" applyNumberFormat="0" applyBorder="0" applyAlignment="0" applyProtection="0"/>
    <xf numFmtId="0" fontId="30" fillId="66" borderId="0" applyNumberFormat="0" applyBorder="0" applyAlignment="0" applyProtection="0"/>
    <xf numFmtId="0" fontId="30" fillId="70" borderId="0" applyNumberFormat="0" applyBorder="0" applyAlignment="0" applyProtection="0"/>
    <xf numFmtId="0" fontId="30" fillId="10" borderId="0" applyNumberFormat="0" applyBorder="0" applyAlignment="0" applyProtection="0"/>
    <xf numFmtId="0" fontId="30" fillId="71" borderId="0" applyNumberFormat="0" applyBorder="0" applyAlignment="0" applyProtection="0"/>
    <xf numFmtId="0" fontId="30" fillId="4" borderId="0" applyNumberFormat="0" applyBorder="0" applyAlignment="0" applyProtection="0"/>
    <xf numFmtId="0" fontId="30" fillId="52" borderId="0" applyNumberFormat="0" applyBorder="0" applyAlignment="0" applyProtection="0"/>
    <xf numFmtId="0" fontId="30" fillId="72" borderId="0" applyNumberFormat="0" applyBorder="0" applyAlignment="0" applyProtection="0"/>
    <xf numFmtId="0" fontId="137" fillId="73"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73" borderId="0" applyNumberFormat="0" applyBorder="0" applyAlignment="0" applyProtection="0"/>
    <xf numFmtId="0" fontId="30" fillId="68" borderId="0" applyNumberFormat="0" applyBorder="0" applyAlignment="0" applyProtection="0"/>
    <xf numFmtId="0" fontId="137" fillId="7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74" borderId="0" applyNumberFormat="0" applyBorder="0" applyAlignment="0" applyProtection="0"/>
    <xf numFmtId="0" fontId="30" fillId="65" borderId="0" applyNumberFormat="0" applyBorder="0" applyAlignment="0" applyProtection="0"/>
    <xf numFmtId="0" fontId="137" fillId="75"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75" borderId="0" applyNumberFormat="0" applyBorder="0" applyAlignment="0" applyProtection="0"/>
    <xf numFmtId="0" fontId="30" fillId="76" borderId="0" applyNumberFormat="0" applyBorder="0" applyAlignment="0" applyProtection="0"/>
    <xf numFmtId="0" fontId="137" fillId="6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69" borderId="0" applyNumberFormat="0" applyBorder="0" applyAlignment="0" applyProtection="0"/>
    <xf numFmtId="0" fontId="30" fillId="70" borderId="0" applyNumberFormat="0" applyBorder="0" applyAlignment="0" applyProtection="0"/>
    <xf numFmtId="0" fontId="137" fillId="8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70" borderId="0" applyNumberFormat="0" applyBorder="0" applyAlignment="0" applyProtection="0"/>
    <xf numFmtId="0" fontId="30" fillId="74" borderId="0" applyNumberFormat="0" applyBorder="0" applyAlignment="0" applyProtection="0"/>
    <xf numFmtId="0" fontId="137" fillId="68"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68" borderId="0" applyNumberFormat="0" applyBorder="0" applyAlignment="0" applyProtection="0"/>
    <xf numFmtId="0" fontId="141" fillId="35" borderId="0" applyNumberFormat="0" applyBorder="0" applyAlignment="0" applyProtection="0"/>
    <xf numFmtId="0" fontId="141" fillId="36" borderId="0" applyNumberFormat="0" applyBorder="0" applyAlignment="0" applyProtection="0"/>
    <xf numFmtId="0" fontId="141" fillId="37" borderId="0" applyNumberFormat="0" applyBorder="0" applyAlignment="0" applyProtection="0"/>
    <xf numFmtId="0" fontId="141" fillId="27" borderId="0" applyNumberFormat="0" applyBorder="0" applyAlignment="0" applyProtection="0"/>
    <xf numFmtId="0" fontId="141" fillId="28" borderId="0" applyNumberFormat="0" applyBorder="0" applyAlignment="0" applyProtection="0"/>
    <xf numFmtId="0" fontId="141" fillId="26" borderId="0" applyNumberFormat="0" applyBorder="0" applyAlignment="0" applyProtection="0"/>
    <xf numFmtId="0" fontId="142" fillId="42" borderId="10" applyNumberFormat="0" applyAlignment="0" applyProtection="0"/>
    <xf numFmtId="0" fontId="32" fillId="60" borderId="0" applyNumberFormat="0" applyBorder="0" applyAlignment="0" applyProtection="0"/>
    <xf numFmtId="0" fontId="153" fillId="57"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7" borderId="0" applyNumberFormat="0" applyBorder="0" applyAlignment="0" applyProtection="0"/>
    <xf numFmtId="0" fontId="143" fillId="42" borderId="2" applyNumberFormat="0" applyAlignment="0" applyProtection="0"/>
    <xf numFmtId="0" fontId="13" fillId="6" borderId="1" applyNumberFormat="0" applyFont="0" applyAlignment="0" applyProtection="0"/>
    <xf numFmtId="0" fontId="13" fillId="58" borderId="1" applyNumberFormat="0" applyFont="0" applyAlignment="0" applyProtection="0"/>
    <xf numFmtId="0" fontId="139" fillId="6" borderId="1" applyNumberFormat="0" applyFont="0" applyAlignment="0" applyProtection="0"/>
    <xf numFmtId="0" fontId="19" fillId="53" borderId="22" applyNumberFormat="0" applyFont="0" applyAlignment="0" applyProtection="0"/>
    <xf numFmtId="0" fontId="113" fillId="81" borderId="22" applyNumberFormat="0" applyFont="0" applyAlignment="0" applyProtection="0"/>
    <xf numFmtId="0" fontId="19" fillId="53" borderId="22" applyNumberFormat="0" applyFont="0" applyAlignment="0" applyProtection="0"/>
    <xf numFmtId="0" fontId="13" fillId="6" borderId="1" applyNumberFormat="0" applyFont="0" applyAlignment="0" applyProtection="0"/>
    <xf numFmtId="0" fontId="13" fillId="53" borderId="22" applyNumberFormat="0" applyFont="0" applyAlignment="0" applyProtection="0"/>
    <xf numFmtId="178" fontId="112" fillId="0" borderId="17" applyAlignment="0" applyProtection="0"/>
    <xf numFmtId="179" fontId="89" fillId="0" borderId="0" applyFill="0" applyBorder="0" applyAlignment="0"/>
    <xf numFmtId="180" fontId="89" fillId="0" borderId="0" applyFill="0" applyBorder="0" applyAlignment="0"/>
    <xf numFmtId="181" fontId="89" fillId="0" borderId="0" applyFill="0" applyBorder="0" applyAlignment="0"/>
    <xf numFmtId="182" fontId="89" fillId="0" borderId="0" applyFill="0" applyBorder="0" applyAlignment="0"/>
    <xf numFmtId="183" fontId="89" fillId="0" borderId="0" applyFill="0" applyBorder="0" applyAlignment="0"/>
    <xf numFmtId="179" fontId="89" fillId="0" borderId="0" applyFill="0" applyBorder="0" applyAlignment="0"/>
    <xf numFmtId="184" fontId="89" fillId="0" borderId="0" applyFill="0" applyBorder="0" applyAlignment="0"/>
    <xf numFmtId="180" fontId="89" fillId="0" borderId="0" applyFill="0" applyBorder="0" applyAlignment="0"/>
    <xf numFmtId="0" fontId="65" fillId="62" borderId="2" applyNumberFormat="0" applyAlignment="0" applyProtection="0"/>
    <xf numFmtId="0" fontId="125" fillId="66" borderId="19"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42" borderId="2" applyNumberFormat="0" applyAlignment="0" applyProtection="0"/>
    <xf numFmtId="0" fontId="31" fillId="66" borderId="2" applyNumberFormat="0" applyAlignment="0" applyProtection="0"/>
    <xf numFmtId="0" fontId="39" fillId="77" borderId="3" applyNumberFormat="0" applyAlignment="0" applyProtection="0"/>
    <xf numFmtId="0" fontId="138" fillId="82" borderId="21"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43" borderId="3" applyNumberFormat="0" applyAlignment="0" applyProtection="0"/>
    <xf numFmtId="0" fontId="39" fillId="77" borderId="3" applyNumberFormat="0" applyAlignment="0" applyProtection="0"/>
    <xf numFmtId="17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13" fillId="0" borderId="0" applyFill="0" applyBorder="0" applyAlignment="0" applyProtection="0"/>
    <xf numFmtId="43" fontId="13" fillId="0" borderId="0" applyFont="0" applyFill="0" applyBorder="0" applyAlignment="0" applyProtection="0"/>
    <xf numFmtId="164" fontId="11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0" fontId="24" fillId="0" borderId="0" applyFill="0" applyBorder="0" applyAlignment="0" applyProtection="0"/>
    <xf numFmtId="167" fontId="118" fillId="0" borderId="0" applyFont="0" applyFill="0" applyBorder="0" applyAlignment="0" applyProtection="0"/>
    <xf numFmtId="40" fontId="24"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3"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4" fillId="0" borderId="0" applyNumberFormat="0" applyFill="0" applyBorder="0" applyAlignment="0" applyProtection="0"/>
    <xf numFmtId="180"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4" fillId="0" borderId="0" applyNumberFormat="0" applyFill="0" applyBorder="0" applyAlignment="0" applyProtection="0"/>
    <xf numFmtId="14" fontId="89" fillId="0" borderId="0" applyFill="0" applyBorder="0" applyAlignment="0"/>
    <xf numFmtId="0" fontId="66" fillId="0" borderId="0">
      <protection locked="0"/>
    </xf>
    <xf numFmtId="0" fontId="66" fillId="0" borderId="0">
      <protection locked="0"/>
    </xf>
    <xf numFmtId="0" fontId="66" fillId="0" borderId="0">
      <protection locked="0"/>
    </xf>
    <xf numFmtId="185" fontId="83" fillId="0" borderId="0" applyFont="0" applyFill="0" applyBorder="0" applyAlignment="0" applyProtection="0"/>
    <xf numFmtId="186" fontId="83" fillId="0" borderId="0" applyFont="0" applyFill="0" applyBorder="0" applyAlignment="0" applyProtection="0"/>
    <xf numFmtId="0" fontId="20" fillId="59" borderId="0" applyNumberFormat="0" applyBorder="0" applyAlignment="0" applyProtection="0"/>
    <xf numFmtId="0" fontId="20" fillId="10" borderId="0" applyNumberFormat="0" applyBorder="0" applyAlignment="0" applyProtection="0"/>
    <xf numFmtId="0" fontId="154" fillId="59" borderId="0" applyNumberFormat="0" applyBorder="0" applyAlignment="0" applyProtection="0"/>
    <xf numFmtId="0" fontId="144" fillId="8" borderId="2" applyNumberFormat="0" applyAlignment="0" applyProtection="0"/>
    <xf numFmtId="179" fontId="132" fillId="0" borderId="0" applyFill="0" applyBorder="0" applyAlignment="0"/>
    <xf numFmtId="179" fontId="145" fillId="0" borderId="0" applyFill="0" applyBorder="0" applyAlignment="0"/>
    <xf numFmtId="180" fontId="132" fillId="0" borderId="0" applyFill="0" applyBorder="0" applyAlignment="0"/>
    <xf numFmtId="180" fontId="145" fillId="0" borderId="0" applyFill="0" applyBorder="0" applyAlignment="0"/>
    <xf numFmtId="179" fontId="132" fillId="0" borderId="0" applyFill="0" applyBorder="0" applyAlignment="0"/>
    <xf numFmtId="179" fontId="145" fillId="0" borderId="0" applyFill="0" applyBorder="0" applyAlignment="0"/>
    <xf numFmtId="184" fontId="132" fillId="0" borderId="0" applyFill="0" applyBorder="0" applyAlignment="0"/>
    <xf numFmtId="184" fontId="145" fillId="0" borderId="0" applyFill="0" applyBorder="0" applyAlignment="0"/>
    <xf numFmtId="180" fontId="132" fillId="0" borderId="0" applyFill="0" applyBorder="0" applyAlignment="0"/>
    <xf numFmtId="180" fontId="145" fillId="0" borderId="0" applyFill="0" applyBorder="0" applyAlignment="0"/>
    <xf numFmtId="0" fontId="146" fillId="0" borderId="15" applyNumberFormat="0" applyFill="0" applyAlignment="0" applyProtection="0"/>
    <xf numFmtId="0" fontId="147" fillId="0" borderId="0" applyNumberFormat="0" applyFill="0" applyBorder="0" applyAlignment="0" applyProtection="0"/>
    <xf numFmtId="0" fontId="19" fillId="0" borderId="0"/>
    <xf numFmtId="0" fontId="13" fillId="0" borderId="0"/>
    <xf numFmtId="0" fontId="115" fillId="0" borderId="0"/>
    <xf numFmtId="0" fontId="15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0" fillId="10" borderId="0" applyNumberFormat="0" applyBorder="0" applyAlignment="0" applyProtection="0"/>
    <xf numFmtId="0" fontId="20" fillId="61"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38" fontId="131" fillId="66" borderId="0" applyNumberFormat="0" applyBorder="0" applyAlignment="0" applyProtection="0"/>
    <xf numFmtId="0" fontId="148" fillId="7" borderId="0" applyNumberFormat="0" applyBorder="0" applyAlignment="0" applyProtection="0"/>
    <xf numFmtId="0" fontId="124" fillId="0" borderId="23" applyNumberFormat="0" applyAlignment="0" applyProtection="0">
      <alignment horizontal="left" vertical="center"/>
    </xf>
    <xf numFmtId="0" fontId="124" fillId="0" borderId="18">
      <alignment horizontal="left" vertical="center"/>
    </xf>
    <xf numFmtId="0" fontId="67" fillId="0" borderId="4" applyNumberFormat="0" applyFill="0" applyAlignment="0" applyProtection="0"/>
    <xf numFmtId="0" fontId="126"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68" fillId="0" borderId="6" applyNumberFormat="0" applyFill="0" applyAlignment="0" applyProtection="0"/>
    <xf numFmtId="0" fontId="127"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69" fillId="0" borderId="8" applyNumberFormat="0" applyFill="0" applyAlignment="0" applyProtection="0"/>
    <xf numFmtId="0" fontId="128"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69" fillId="0" borderId="0" applyNumberFormat="0" applyFill="0" applyBorder="0" applyAlignment="0" applyProtection="0"/>
    <xf numFmtId="0" fontId="12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0" fontId="131" fillId="58" borderId="24" applyNumberFormat="0" applyBorder="0" applyAlignment="0" applyProtection="0"/>
    <xf numFmtId="0" fontId="42" fillId="63" borderId="2" applyNumberFormat="0" applyAlignment="0" applyProtection="0"/>
    <xf numFmtId="0" fontId="42" fillId="63" borderId="2" applyNumberFormat="0" applyAlignment="0" applyProtection="0"/>
    <xf numFmtId="0" fontId="42" fillId="63" borderId="2" applyNumberFormat="0" applyAlignment="0" applyProtection="0"/>
    <xf numFmtId="0" fontId="42" fillId="63" borderId="2" applyNumberFormat="0" applyAlignment="0" applyProtection="0"/>
    <xf numFmtId="0" fontId="42" fillId="63" borderId="2" applyNumberFormat="0" applyAlignment="0" applyProtection="0"/>
    <xf numFmtId="0" fontId="42" fillId="63" borderId="2" applyNumberFormat="0" applyAlignment="0" applyProtection="0"/>
    <xf numFmtId="0" fontId="42" fillId="63" borderId="2" applyNumberFormat="0" applyAlignment="0" applyProtection="0"/>
    <xf numFmtId="0" fontId="42" fillId="63" borderId="2" applyNumberFormat="0" applyAlignment="0" applyProtection="0"/>
    <xf numFmtId="0" fontId="42" fillId="63" borderId="2" applyNumberFormat="0" applyAlignment="0" applyProtection="0"/>
    <xf numFmtId="0" fontId="42" fillId="63" borderId="2" applyNumberFormat="0" applyAlignment="0" applyProtection="0"/>
    <xf numFmtId="0" fontId="42" fillId="63" borderId="2" applyNumberFormat="0" applyAlignment="0" applyProtection="0"/>
    <xf numFmtId="0" fontId="156" fillId="52" borderId="19" applyNumberFormat="0" applyAlignment="0" applyProtection="0"/>
    <xf numFmtId="0" fontId="42" fillId="63" borderId="2" applyNumberFormat="0" applyAlignment="0" applyProtection="0"/>
    <xf numFmtId="0" fontId="42" fillId="63" borderId="2" applyNumberFormat="0" applyAlignment="0" applyProtection="0"/>
    <xf numFmtId="0" fontId="42" fillId="63" borderId="2" applyNumberFormat="0" applyAlignment="0" applyProtection="0"/>
    <xf numFmtId="0" fontId="42" fillId="63" borderId="2" applyNumberFormat="0" applyAlignment="0" applyProtection="0"/>
    <xf numFmtId="0" fontId="42" fillId="63" borderId="2" applyNumberFormat="0" applyAlignment="0" applyProtection="0"/>
    <xf numFmtId="0" fontId="42" fillId="8" borderId="2" applyNumberFormat="0" applyAlignment="0" applyProtection="0"/>
    <xf numFmtId="0" fontId="42" fillId="63"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156" fillId="52" borderId="19"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156" fillId="52" borderId="19"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63" borderId="2" applyNumberFormat="0" applyAlignment="0" applyProtection="0"/>
    <xf numFmtId="0" fontId="42" fillId="8" borderId="2" applyNumberFormat="0" applyAlignment="0" applyProtection="0"/>
    <xf numFmtId="0" fontId="42" fillId="63" borderId="2" applyNumberFormat="0" applyAlignment="0" applyProtection="0"/>
    <xf numFmtId="0" fontId="42" fillId="63" borderId="2" applyNumberFormat="0" applyAlignment="0" applyProtection="0"/>
    <xf numFmtId="0" fontId="42" fillId="52" borderId="2" applyNumberFormat="0" applyAlignment="0" applyProtection="0"/>
    <xf numFmtId="0" fontId="42" fillId="63" borderId="2" applyNumberFormat="0" applyAlignment="0" applyProtection="0"/>
    <xf numFmtId="0" fontId="42" fillId="63" borderId="2" applyNumberFormat="0" applyAlignment="0" applyProtection="0"/>
    <xf numFmtId="0" fontId="42" fillId="63" borderId="2" applyNumberFormat="0" applyAlignment="0" applyProtection="0"/>
    <xf numFmtId="0" fontId="30" fillId="73" borderId="0" applyNumberFormat="0" applyBorder="0" applyAlignment="0" applyProtection="0"/>
    <xf numFmtId="0" fontId="30" fillId="34" borderId="0" applyNumberFormat="0" applyBorder="0" applyAlignment="0" applyProtection="0"/>
    <xf numFmtId="0" fontId="30" fillId="70" borderId="0" applyNumberFormat="0" applyBorder="0" applyAlignment="0" applyProtection="0"/>
    <xf numFmtId="0" fontId="30" fillId="74" borderId="0" applyNumberFormat="0" applyBorder="0" applyAlignment="0" applyProtection="0"/>
    <xf numFmtId="0" fontId="30" fillId="26" borderId="0" applyNumberFormat="0" applyBorder="0" applyAlignment="0" applyProtection="0"/>
    <xf numFmtId="0" fontId="30" fillId="75" borderId="0" applyNumberFormat="0" applyBorder="0" applyAlignment="0" applyProtection="0"/>
    <xf numFmtId="0" fontId="30" fillId="19" borderId="0" applyNumberFormat="0" applyBorder="0" applyAlignment="0" applyProtection="0"/>
    <xf numFmtId="0" fontId="30" fillId="69" borderId="0" applyNumberFormat="0" applyBorder="0" applyAlignment="0" applyProtection="0"/>
    <xf numFmtId="0" fontId="30" fillId="38" borderId="0" applyNumberFormat="0" applyBorder="0" applyAlignment="0" applyProtection="0"/>
    <xf numFmtId="0" fontId="30" fillId="76" borderId="0" applyNumberFormat="0" applyBorder="0" applyAlignment="0" applyProtection="0"/>
    <xf numFmtId="0" fontId="30" fillId="70" borderId="0" applyNumberFormat="0" applyBorder="0" applyAlignment="0" applyProtection="0"/>
    <xf numFmtId="0" fontId="30" fillId="68" borderId="0" applyNumberFormat="0" applyBorder="0" applyAlignment="0" applyProtection="0"/>
    <xf numFmtId="0" fontId="30" fillId="36" borderId="0" applyNumberFormat="0" applyBorder="0" applyAlignment="0" applyProtection="0"/>
    <xf numFmtId="0" fontId="21" fillId="66" borderId="10" applyNumberFormat="0" applyAlignment="0" applyProtection="0"/>
    <xf numFmtId="0" fontId="21" fillId="41" borderId="10" applyNumberFormat="0" applyAlignment="0" applyProtection="0"/>
    <xf numFmtId="0" fontId="157" fillId="66" borderId="20" applyNumberFormat="0" applyAlignment="0" applyProtection="0"/>
    <xf numFmtId="0" fontId="31" fillId="66" borderId="2" applyNumberFormat="0" applyAlignment="0" applyProtection="0"/>
    <xf numFmtId="0" fontId="65" fillId="41" borderId="2" applyNumberFormat="0" applyAlignment="0" applyProtection="0"/>
    <xf numFmtId="0" fontId="31" fillId="62" borderId="2" applyNumberFormat="0" applyAlignment="0" applyProtection="0"/>
    <xf numFmtId="179" fontId="135" fillId="0" borderId="0" applyFill="0" applyBorder="0" applyAlignment="0"/>
    <xf numFmtId="180" fontId="135" fillId="0" borderId="0" applyFill="0" applyBorder="0" applyAlignment="0"/>
    <xf numFmtId="179" fontId="135" fillId="0" borderId="0" applyFill="0" applyBorder="0" applyAlignment="0"/>
    <xf numFmtId="184" fontId="135" fillId="0" borderId="0" applyFill="0" applyBorder="0" applyAlignment="0"/>
    <xf numFmtId="180" fontId="135" fillId="0" borderId="0" applyFill="0" applyBorder="0" applyAlignment="0"/>
    <xf numFmtId="0" fontId="22" fillId="0" borderId="11" applyNumberFormat="0" applyFill="0" applyAlignment="0" applyProtection="0"/>
    <xf numFmtId="0" fontId="129"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2" fillId="57" borderId="0" applyNumberFormat="0" applyBorder="0" applyAlignment="0" applyProtection="0"/>
    <xf numFmtId="0" fontId="32" fillId="9" borderId="0" applyNumberFormat="0" applyBorder="0" applyAlignment="0" applyProtection="0"/>
    <xf numFmtId="0" fontId="13" fillId="83" borderId="18"/>
    <xf numFmtId="0" fontId="13" fillId="0" borderId="0">
      <alignment horizontal="justify" vertical="top" wrapText="1"/>
    </xf>
    <xf numFmtId="187" fontId="83" fillId="0" borderId="0" applyFont="0" applyFill="0" applyBorder="0" applyAlignment="0" applyProtection="0"/>
    <xf numFmtId="188" fontId="83" fillId="0" borderId="0" applyFont="0" applyFill="0" applyBorder="0" applyAlignment="0" applyProtection="0"/>
    <xf numFmtId="0" fontId="34" fillId="0" borderId="5" applyNumberFormat="0" applyFill="0" applyAlignment="0" applyProtection="0"/>
    <xf numFmtId="0" fontId="67" fillId="0" borderId="4" applyNumberFormat="0" applyFill="0" applyAlignment="0" applyProtection="0"/>
    <xf numFmtId="0" fontId="67" fillId="0" borderId="25" applyNumberFormat="0" applyFill="0" applyAlignment="0" applyProtection="0"/>
    <xf numFmtId="0" fontId="68"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26"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33" fillId="0" borderId="0" applyNumberFormat="0" applyFill="0" applyBorder="0" applyAlignment="0" applyProtection="0"/>
    <xf numFmtId="0" fontId="152" fillId="0" borderId="0"/>
    <xf numFmtId="0" fontId="70" fillId="63" borderId="0" applyNumberFormat="0" applyBorder="0" applyAlignment="0" applyProtection="0"/>
    <xf numFmtId="0" fontId="130" fillId="84"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70" fillId="17" borderId="0" applyNumberFormat="0" applyBorder="0" applyAlignment="0" applyProtection="0"/>
    <xf numFmtId="189" fontId="136"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3" fillId="0" borderId="0"/>
    <xf numFmtId="0" fontId="13" fillId="0" borderId="0"/>
    <xf numFmtId="0" fontId="13" fillId="0" borderId="0"/>
    <xf numFmtId="0" fontId="62" fillId="0" borderId="0"/>
    <xf numFmtId="0" fontId="10" fillId="0" borderId="0"/>
    <xf numFmtId="0" fontId="10"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9" fillId="0" borderId="0"/>
    <xf numFmtId="0" fontId="19"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5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62" fillId="0" borderId="0"/>
    <xf numFmtId="0" fontId="13" fillId="0" borderId="0"/>
    <xf numFmtId="0" fontId="62" fillId="0" borderId="0"/>
    <xf numFmtId="0" fontId="13" fillId="0" borderId="0"/>
    <xf numFmtId="0" fontId="62" fillId="0" borderId="0"/>
    <xf numFmtId="0" fontId="13" fillId="0" borderId="0"/>
    <xf numFmtId="0" fontId="13" fillId="0" borderId="0"/>
    <xf numFmtId="0" fontId="6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5" fillId="0" borderId="0"/>
    <xf numFmtId="0" fontId="13" fillId="0" borderId="0"/>
    <xf numFmtId="0" fontId="13" fillId="0" borderId="0"/>
    <xf numFmtId="0" fontId="151" fillId="0" borderId="0">
      <alignment vertical="top" wrapText="1"/>
    </xf>
    <xf numFmtId="0" fontId="117" fillId="0" borderId="0"/>
    <xf numFmtId="0" fontId="62" fillId="0" borderId="0"/>
    <xf numFmtId="0" fontId="62" fillId="0" borderId="0"/>
    <xf numFmtId="0" fontId="13" fillId="0" borderId="0"/>
    <xf numFmtId="0" fontId="13" fillId="0" borderId="0"/>
    <xf numFmtId="0" fontId="13" fillId="0" borderId="0"/>
    <xf numFmtId="0" fontId="13" fillId="0" borderId="0"/>
    <xf numFmtId="0" fontId="19" fillId="0" borderId="0"/>
    <xf numFmtId="0" fontId="19" fillId="0" borderId="0"/>
    <xf numFmtId="0" fontId="159" fillId="0" borderId="0"/>
    <xf numFmtId="0" fontId="119" fillId="0" borderId="0"/>
    <xf numFmtId="0" fontId="115" fillId="0" borderId="0"/>
    <xf numFmtId="0" fontId="62" fillId="0" borderId="0"/>
    <xf numFmtId="0" fontId="62" fillId="0" borderId="0"/>
    <xf numFmtId="0" fontId="62" fillId="0" borderId="0"/>
    <xf numFmtId="2" fontId="29" fillId="0" borderId="0"/>
    <xf numFmtId="0" fontId="13" fillId="0" borderId="0"/>
    <xf numFmtId="0" fontId="62" fillId="0" borderId="0"/>
    <xf numFmtId="0" fontId="6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0" fillId="0" borderId="0" applyNumberFormat="0" applyFill="0" applyBorder="0" applyProtection="0">
      <alignment vertical="top"/>
    </xf>
    <xf numFmtId="0" fontId="19" fillId="0" borderId="0"/>
    <xf numFmtId="0" fontId="13" fillId="0" borderId="0"/>
    <xf numFmtId="164" fontId="139" fillId="0" borderId="0" applyFill="0" applyBorder="0" applyAlignment="0" applyProtection="0"/>
    <xf numFmtId="164" fontId="139" fillId="0" borderId="0" applyFill="0" applyBorder="0" applyAlignment="0" applyProtection="0"/>
    <xf numFmtId="164" fontId="139" fillId="0" borderId="0" applyFill="0" applyBorder="0" applyAlignment="0" applyProtection="0"/>
    <xf numFmtId="164" fontId="139" fillId="0" borderId="0" applyFill="0" applyBorder="0" applyAlignment="0" applyProtection="0"/>
    <xf numFmtId="164" fontId="139" fillId="0" borderId="0" applyFill="0" applyBorder="0" applyAlignment="0" applyProtection="0"/>
    <xf numFmtId="164" fontId="139" fillId="0" borderId="0" applyFill="0" applyBorder="0" applyAlignment="0" applyProtection="0"/>
    <xf numFmtId="164" fontId="139" fillId="0" borderId="0" applyFill="0" applyBorder="0" applyAlignment="0" applyProtection="0"/>
    <xf numFmtId="164" fontId="139" fillId="0" borderId="0" applyFill="0" applyBorder="0" applyAlignment="0" applyProtection="0"/>
    <xf numFmtId="0" fontId="19" fillId="0" borderId="0"/>
    <xf numFmtId="0" fontId="13" fillId="0" borderId="0"/>
    <xf numFmtId="0" fontId="13" fillId="0" borderId="0"/>
    <xf numFmtId="0" fontId="121" fillId="0" borderId="0"/>
    <xf numFmtId="0" fontId="121" fillId="0" borderId="0"/>
    <xf numFmtId="0" fontId="13" fillId="0" borderId="0"/>
    <xf numFmtId="4" fontId="115" fillId="0" borderId="0"/>
    <xf numFmtId="0" fontId="19"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9" fillId="0" borderId="0"/>
    <xf numFmtId="0" fontId="13" fillId="0" borderId="0"/>
    <xf numFmtId="0" fontId="19" fillId="0" borderId="0"/>
    <xf numFmtId="0" fontId="1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9" fillId="0" borderId="0"/>
    <xf numFmtId="0" fontId="19" fillId="0" borderId="0"/>
    <xf numFmtId="4" fontId="115" fillId="0" borderId="0"/>
    <xf numFmtId="0" fontId="13" fillId="0" borderId="0"/>
    <xf numFmtId="0" fontId="19"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7" fontId="115" fillId="0" borderId="0">
      <alignment horizontal="justify" vertical="top" wrapText="1"/>
    </xf>
    <xf numFmtId="0" fontId="19" fillId="0" borderId="0"/>
    <xf numFmtId="177" fontId="115" fillId="0" borderId="0">
      <alignment horizontal="justify" vertical="top" wrapText="1"/>
    </xf>
    <xf numFmtId="0" fontId="13" fillId="0" borderId="0"/>
    <xf numFmtId="0" fontId="1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15" fillId="0" borderId="0"/>
    <xf numFmtId="0" fontId="1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9" fillId="0" borderId="0"/>
    <xf numFmtId="0" fontId="115" fillId="0" borderId="0"/>
    <xf numFmtId="0" fontId="115" fillId="0" borderId="0"/>
    <xf numFmtId="0" fontId="115" fillId="0" borderId="0"/>
    <xf numFmtId="0" fontId="115" fillId="0" borderId="0"/>
    <xf numFmtId="0" fontId="13" fillId="0" borderId="0"/>
    <xf numFmtId="0" fontId="13" fillId="0" borderId="0">
      <alignment vertical="top"/>
    </xf>
    <xf numFmtId="0" fontId="13" fillId="0" borderId="0"/>
    <xf numFmtId="0" fontId="13" fillId="0" borderId="0"/>
    <xf numFmtId="0" fontId="13" fillId="0" borderId="0"/>
    <xf numFmtId="0" fontId="115" fillId="0" borderId="0"/>
    <xf numFmtId="0" fontId="115" fillId="0" borderId="0"/>
    <xf numFmtId="0" fontId="115" fillId="0" borderId="0"/>
    <xf numFmtId="0" fontId="115" fillId="0" borderId="0"/>
    <xf numFmtId="0" fontId="115" fillId="0" borderId="0"/>
    <xf numFmtId="0" fontId="13" fillId="0" borderId="0"/>
    <xf numFmtId="0" fontId="10" fillId="0" borderId="0"/>
    <xf numFmtId="0" fontId="10" fillId="0" borderId="0"/>
    <xf numFmtId="0" fontId="13" fillId="0" borderId="0"/>
    <xf numFmtId="0" fontId="13" fillId="0" borderId="0">
      <alignment vertical="top"/>
    </xf>
    <xf numFmtId="0" fontId="13" fillId="0" borderId="0"/>
    <xf numFmtId="0" fontId="13" fillId="0" borderId="0"/>
    <xf numFmtId="0" fontId="13" fillId="0" borderId="0"/>
    <xf numFmtId="0" fontId="139" fillId="0" borderId="0"/>
    <xf numFmtId="0" fontId="115" fillId="0" borderId="0"/>
    <xf numFmtId="0" fontId="114" fillId="0" borderId="0"/>
    <xf numFmtId="0" fontId="139" fillId="0" borderId="0"/>
    <xf numFmtId="0" fontId="115" fillId="0" borderId="0"/>
    <xf numFmtId="0" fontId="115" fillId="0" borderId="0"/>
    <xf numFmtId="0" fontId="139" fillId="0" borderId="0"/>
    <xf numFmtId="0" fontId="115" fillId="0" borderId="0"/>
    <xf numFmtId="0" fontId="139" fillId="0" borderId="0"/>
    <xf numFmtId="0" fontId="115" fillId="0" borderId="0"/>
    <xf numFmtId="0" fontId="139" fillId="0" borderId="0"/>
    <xf numFmtId="0" fontId="115" fillId="0" borderId="0"/>
    <xf numFmtId="0" fontId="139" fillId="0" borderId="0"/>
    <xf numFmtId="0" fontId="13" fillId="0" borderId="0"/>
    <xf numFmtId="0" fontId="115" fillId="0" borderId="0"/>
    <xf numFmtId="0" fontId="115"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164" fontId="139" fillId="0" borderId="0" applyFill="0" applyBorder="0" applyAlignment="0" applyProtection="0"/>
    <xf numFmtId="0" fontId="13" fillId="0" borderId="0"/>
    <xf numFmtId="0" fontId="19" fillId="0" borderId="0"/>
    <xf numFmtId="0" fontId="13" fillId="0" borderId="0"/>
    <xf numFmtId="0" fontId="13" fillId="0" borderId="0"/>
    <xf numFmtId="0" fontId="10" fillId="0" borderId="0"/>
    <xf numFmtId="0" fontId="10" fillId="0" borderId="0"/>
    <xf numFmtId="164" fontId="139" fillId="0" borderId="0" applyFill="0" applyBorder="0" applyAlignment="0" applyProtection="0"/>
    <xf numFmtId="177" fontId="115" fillId="0" borderId="0">
      <alignment horizontal="justify" vertical="top" wrapText="1"/>
    </xf>
    <xf numFmtId="0" fontId="115" fillId="0" borderId="0"/>
    <xf numFmtId="0" fontId="139" fillId="0" borderId="0"/>
    <xf numFmtId="164" fontId="139"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3" fillId="0" borderId="0"/>
    <xf numFmtId="0" fontId="13" fillId="0" borderId="0"/>
    <xf numFmtId="0" fontId="10" fillId="0" borderId="0"/>
    <xf numFmtId="0" fontId="10" fillId="0" borderId="0"/>
    <xf numFmtId="0" fontId="19" fillId="0" borderId="0"/>
    <xf numFmtId="0" fontId="10" fillId="0" borderId="0"/>
    <xf numFmtId="0" fontId="10" fillId="0" borderId="0"/>
    <xf numFmtId="0" fontId="10" fillId="0" borderId="0"/>
    <xf numFmtId="0" fontId="113" fillId="0" borderId="0"/>
    <xf numFmtId="0" fontId="10" fillId="0" borderId="0"/>
    <xf numFmtId="0" fontId="1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5" fillId="0" borderId="0"/>
    <xf numFmtId="0" fontId="29" fillId="0" borderId="0"/>
    <xf numFmtId="0" fontId="29" fillId="0" borderId="0"/>
    <xf numFmtId="0" fontId="29" fillId="0" borderId="0"/>
    <xf numFmtId="0" fontId="99" fillId="0" borderId="0"/>
    <xf numFmtId="0" fontId="13" fillId="0" borderId="0"/>
    <xf numFmtId="0" fontId="115" fillId="0" borderId="0"/>
    <xf numFmtId="0" fontId="13" fillId="0" borderId="0"/>
    <xf numFmtId="0" fontId="139" fillId="0" borderId="0"/>
    <xf numFmtId="0" fontId="76" fillId="0" borderId="0"/>
    <xf numFmtId="0" fontId="93" fillId="0" borderId="0"/>
    <xf numFmtId="0" fontId="139" fillId="0" borderId="0"/>
    <xf numFmtId="0" fontId="139" fillId="0" borderId="0"/>
    <xf numFmtId="0" fontId="29" fillId="6" borderId="1" applyNumberFormat="0" applyFont="0" applyAlignment="0" applyProtection="0"/>
    <xf numFmtId="0" fontId="86" fillId="6" borderId="1" applyNumberFormat="0" applyFont="0" applyAlignment="0" applyProtection="0"/>
    <xf numFmtId="0" fontId="19" fillId="58" borderId="1" applyNumberFormat="0" applyFont="0" applyAlignment="0" applyProtection="0"/>
    <xf numFmtId="0" fontId="113" fillId="58" borderId="1" applyNumberFormat="0" applyFont="0" applyAlignment="0" applyProtection="0"/>
    <xf numFmtId="0" fontId="19" fillId="58"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9" fillId="53" borderId="22"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13" fillId="6" borderId="1" applyNumberFormat="0" applyFont="0" applyAlignment="0" applyProtection="0"/>
    <xf numFmtId="0" fontId="83" fillId="0" borderId="0"/>
    <xf numFmtId="0" fontId="83" fillId="0" borderId="0"/>
    <xf numFmtId="0" fontId="83" fillId="0" borderId="0"/>
    <xf numFmtId="0" fontId="83" fillId="0" borderId="0">
      <alignment horizontal="left"/>
    </xf>
    <xf numFmtId="0" fontId="83" fillId="0" borderId="0">
      <alignment horizontal="left"/>
    </xf>
    <xf numFmtId="0" fontId="83" fillId="0" borderId="0">
      <alignment horizontal="left"/>
    </xf>
    <xf numFmtId="0" fontId="83" fillId="0" borderId="0">
      <alignment horizontal="left"/>
    </xf>
    <xf numFmtId="0" fontId="83" fillId="0" borderId="0">
      <alignment horizontal="left"/>
    </xf>
    <xf numFmtId="0" fontId="83" fillId="0" borderId="0">
      <alignment horizontal="left"/>
    </xf>
    <xf numFmtId="0" fontId="83" fillId="0" borderId="0"/>
    <xf numFmtId="0" fontId="83" fillId="0" borderId="0">
      <alignment horizontal="left"/>
    </xf>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95" fillId="0" borderId="0"/>
    <xf numFmtId="0" fontId="95"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95" fillId="0" borderId="0"/>
    <xf numFmtId="0" fontId="95" fillId="0" borderId="0"/>
    <xf numFmtId="0" fontId="95" fillId="0" borderId="0"/>
    <xf numFmtId="0" fontId="95" fillId="0" borderId="0"/>
    <xf numFmtId="0" fontId="95" fillId="0" borderId="0"/>
    <xf numFmtId="0" fontId="95" fillId="0" borderId="0"/>
    <xf numFmtId="0" fontId="83" fillId="0" borderId="0"/>
    <xf numFmtId="0" fontId="83" fillId="0" borderId="0"/>
    <xf numFmtId="0" fontId="83" fillId="0" borderId="0"/>
    <xf numFmtId="0" fontId="95" fillId="0" borderId="0"/>
    <xf numFmtId="177" fontId="86"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95" fillId="0" borderId="0"/>
    <xf numFmtId="0" fontId="83" fillId="0" borderId="0"/>
    <xf numFmtId="0" fontId="83" fillId="0" borderId="0"/>
    <xf numFmtId="0" fontId="83" fillId="0" borderId="0"/>
    <xf numFmtId="0" fontId="83" fillId="0" borderId="0"/>
    <xf numFmtId="0" fontId="83" fillId="0" borderId="0"/>
    <xf numFmtId="0" fontId="83" fillId="0" borderId="0"/>
    <xf numFmtId="0" fontId="95" fillId="0" borderId="0"/>
    <xf numFmtId="0" fontId="83" fillId="0" borderId="0">
      <alignment horizontal="left"/>
    </xf>
    <xf numFmtId="0" fontId="83" fillId="0" borderId="0">
      <alignment horizontal="left"/>
    </xf>
    <xf numFmtId="0" fontId="83" fillId="0" borderId="0">
      <alignment horizontal="left"/>
    </xf>
    <xf numFmtId="0" fontId="149" fillId="0" borderId="0"/>
    <xf numFmtId="0" fontId="95" fillId="0" borderId="0"/>
    <xf numFmtId="0" fontId="95" fillId="0" borderId="0"/>
    <xf numFmtId="0" fontId="95" fillId="0" borderId="0"/>
    <xf numFmtId="0" fontId="95" fillId="0" borderId="0"/>
    <xf numFmtId="0" fontId="83" fillId="0" borderId="0"/>
    <xf numFmtId="0" fontId="83" fillId="0" borderId="0"/>
    <xf numFmtId="0" fontId="83" fillId="0" borderId="0"/>
    <xf numFmtId="0" fontId="95" fillId="0" borderId="0"/>
    <xf numFmtId="0" fontId="95" fillId="0" borderId="0"/>
    <xf numFmtId="0" fontId="83" fillId="0" borderId="0"/>
    <xf numFmtId="0" fontId="83" fillId="0" borderId="0"/>
    <xf numFmtId="0" fontId="83" fillId="0" borderId="0"/>
    <xf numFmtId="0" fontId="8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3" fillId="0" borderId="0"/>
    <xf numFmtId="0" fontId="83" fillId="0" borderId="0"/>
    <xf numFmtId="0" fontId="83" fillId="0" borderId="0"/>
    <xf numFmtId="0" fontId="10" fillId="0" borderId="0"/>
    <xf numFmtId="0" fontId="10" fillId="0" borderId="0"/>
    <xf numFmtId="0" fontId="10" fillId="0" borderId="0"/>
    <xf numFmtId="0" fontId="10" fillId="0" borderId="0"/>
    <xf numFmtId="0" fontId="13" fillId="0" borderId="0"/>
    <xf numFmtId="0" fontId="83" fillId="0" borderId="0"/>
    <xf numFmtId="0" fontId="83" fillId="0" borderId="0"/>
    <xf numFmtId="0" fontId="83" fillId="0" borderId="0"/>
    <xf numFmtId="0" fontId="13" fillId="0" borderId="0"/>
    <xf numFmtId="0" fontId="83" fillId="0" borderId="0"/>
    <xf numFmtId="0" fontId="83" fillId="0" borderId="0"/>
    <xf numFmtId="0" fontId="83" fillId="0" borderId="0"/>
    <xf numFmtId="0" fontId="83" fillId="0" borderId="0"/>
    <xf numFmtId="0" fontId="13" fillId="0" borderId="0"/>
    <xf numFmtId="0" fontId="83" fillId="0" borderId="0">
      <alignment horizontal="left"/>
    </xf>
    <xf numFmtId="0" fontId="13" fillId="0" borderId="0"/>
    <xf numFmtId="0" fontId="83" fillId="0" borderId="0"/>
    <xf numFmtId="0" fontId="83" fillId="0" borderId="0"/>
    <xf numFmtId="0" fontId="83" fillId="0" borderId="0"/>
    <xf numFmtId="0" fontId="113" fillId="0" borderId="0"/>
    <xf numFmtId="0" fontId="83" fillId="0" borderId="0"/>
    <xf numFmtId="0" fontId="83" fillId="0" borderId="0"/>
    <xf numFmtId="0" fontId="83" fillId="0" borderId="0">
      <alignment horizontal="left"/>
    </xf>
    <xf numFmtId="0" fontId="83" fillId="0" borderId="0"/>
    <xf numFmtId="0" fontId="83" fillId="0" borderId="0">
      <alignment horizontal="left"/>
    </xf>
    <xf numFmtId="0" fontId="13" fillId="0" borderId="0">
      <alignment horizontal="justify"/>
    </xf>
    <xf numFmtId="0" fontId="21" fillId="41" borderId="10" applyNumberFormat="0" applyAlignment="0" applyProtection="0"/>
    <xf numFmtId="0" fontId="21" fillId="6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0" fontId="21" fillId="42" borderId="10" applyNumberFormat="0" applyAlignment="0" applyProtection="0"/>
    <xf numFmtId="183" fontId="13" fillId="0" borderId="0" applyFont="0" applyFill="0" applyBorder="0" applyAlignment="0" applyProtection="0"/>
    <xf numFmtId="190" fontId="13" fillId="0" borderId="0" applyFont="0" applyFill="0" applyBorder="0" applyAlignment="0" applyProtection="0"/>
    <xf numFmtId="10" fontId="13" fillId="0" borderId="0" applyFont="0" applyFill="0" applyBorder="0" applyAlignment="0" applyProtection="0"/>
    <xf numFmtId="9" fontId="62" fillId="0" borderId="0" applyFont="0" applyFill="0" applyBorder="0" applyAlignment="0" applyProtection="0"/>
    <xf numFmtId="9" fontId="13" fillId="0" borderId="0" applyFill="0" applyBorder="0" applyAlignment="0" applyProtection="0"/>
    <xf numFmtId="9" fontId="62" fillId="0" borderId="0" applyFont="0" applyFill="0" applyBorder="0" applyAlignment="0" applyProtection="0"/>
    <xf numFmtId="9" fontId="118" fillId="0" borderId="0" applyFont="0" applyFill="0" applyBorder="0" applyAlignment="0" applyProtection="0"/>
    <xf numFmtId="9" fontId="13"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22" fillId="0" borderId="11"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179" fontId="116" fillId="0" borderId="0" applyFill="0" applyBorder="0" applyAlignment="0"/>
    <xf numFmtId="179" fontId="140" fillId="0" borderId="0" applyFill="0" applyBorder="0" applyAlignment="0"/>
    <xf numFmtId="180" fontId="116" fillId="0" borderId="0" applyFill="0" applyBorder="0" applyAlignment="0"/>
    <xf numFmtId="180" fontId="140" fillId="0" borderId="0" applyFill="0" applyBorder="0" applyAlignment="0"/>
    <xf numFmtId="179" fontId="116" fillId="0" borderId="0" applyFill="0" applyBorder="0" applyAlignment="0"/>
    <xf numFmtId="179" fontId="140" fillId="0" borderId="0" applyFill="0" applyBorder="0" applyAlignment="0"/>
    <xf numFmtId="184" fontId="116" fillId="0" borderId="0" applyFill="0" applyBorder="0" applyAlignment="0"/>
    <xf numFmtId="184" fontId="140" fillId="0" borderId="0" applyFill="0" applyBorder="0" applyAlignment="0"/>
    <xf numFmtId="180" fontId="116" fillId="0" borderId="0" applyFill="0" applyBorder="0" applyAlignment="0"/>
    <xf numFmtId="180" fontId="140" fillId="0" borderId="0" applyFill="0" applyBorder="0" applyAlignment="0"/>
    <xf numFmtId="0" fontId="39" fillId="77" borderId="3" applyNumberFormat="0" applyAlignment="0" applyProtection="0"/>
    <xf numFmtId="0" fontId="150" fillId="5" borderId="0" applyNumberFormat="0" applyBorder="0" applyAlignment="0" applyProtection="0"/>
    <xf numFmtId="0" fontId="133" fillId="0" borderId="0"/>
    <xf numFmtId="0" fontId="48" fillId="0" borderId="0" applyBorder="0"/>
    <xf numFmtId="0" fontId="84" fillId="0" borderId="0"/>
    <xf numFmtId="0" fontId="111" fillId="0" borderId="0" applyNumberFormat="0" applyFill="0" applyBorder="0" applyAlignment="0" applyProtection="0"/>
    <xf numFmtId="49" fontId="89" fillId="0" borderId="0" applyFill="0" applyBorder="0" applyAlignment="0"/>
    <xf numFmtId="191" fontId="89" fillId="0" borderId="0" applyFill="0" applyBorder="0" applyAlignment="0"/>
    <xf numFmtId="192" fontId="89" fillId="0" borderId="0" applyFill="0" applyBorder="0" applyAlignment="0"/>
    <xf numFmtId="0" fontId="25" fillId="0" borderId="0" applyNumberFormat="0" applyFill="0" applyBorder="0" applyAlignment="0" applyProtection="0"/>
    <xf numFmtId="0" fontId="2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6" fillId="0" borderId="0">
      <protection locked="0"/>
    </xf>
    <xf numFmtId="0" fontId="66" fillId="0" borderId="0">
      <protection locked="0"/>
    </xf>
    <xf numFmtId="0" fontId="16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1" fillId="0" borderId="14" applyNumberFormat="0" applyFill="0" applyAlignment="0" applyProtection="0"/>
    <xf numFmtId="0" fontId="160"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161" fillId="0" borderId="0" applyNumberFormat="0" applyFill="0" applyBorder="0" applyAlignment="0" applyProtection="0"/>
    <xf numFmtId="0" fontId="162" fillId="0" borderId="5" applyNumberFormat="0" applyFill="0" applyAlignment="0" applyProtection="0"/>
    <xf numFmtId="0" fontId="163" fillId="0" borderId="7" applyNumberFormat="0" applyFill="0" applyAlignment="0" applyProtection="0"/>
    <xf numFmtId="0" fontId="164" fillId="0" borderId="9" applyNumberFormat="0" applyFill="0" applyAlignment="0" applyProtection="0"/>
    <xf numFmtId="0" fontId="164" fillId="0" borderId="0" applyNumberFormat="0" applyFill="0" applyBorder="0" applyAlignment="0" applyProtection="0"/>
    <xf numFmtId="0" fontId="41" fillId="0" borderId="14" applyNumberFormat="0" applyFill="0" applyAlignment="0" applyProtection="0"/>
    <xf numFmtId="0" fontId="41" fillId="0" borderId="27" applyNumberFormat="0" applyFill="0" applyAlignment="0" applyProtection="0"/>
    <xf numFmtId="174" fontId="53" fillId="15" borderId="28">
      <alignment vertical="center"/>
    </xf>
    <xf numFmtId="0" fontId="42" fillId="52" borderId="2" applyNumberFormat="0" applyAlignment="0" applyProtection="0"/>
    <xf numFmtId="0" fontId="42" fillId="17" borderId="2" applyNumberFormat="0" applyAlignment="0" applyProtection="0"/>
    <xf numFmtId="0" fontId="13"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175" fontId="13" fillId="0" borderId="0" applyFill="0" applyBorder="0" applyAlignment="0" applyProtection="0"/>
    <xf numFmtId="44" fontId="62" fillId="0" borderId="0" applyFont="0" applyFill="0" applyBorder="0" applyAlignment="0" applyProtection="0"/>
    <xf numFmtId="175" fontId="13" fillId="0" borderId="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175" fontId="13" fillId="0" borderId="0" applyFill="0" applyBorder="0" applyAlignment="0" applyProtection="0"/>
    <xf numFmtId="165"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175" fontId="13" fillId="0" borderId="0" applyFill="0" applyBorder="0" applyAlignment="0" applyProtection="0"/>
    <xf numFmtId="44" fontId="62" fillId="0" borderId="0" applyFont="0" applyFill="0" applyBorder="0" applyAlignment="0" applyProtection="0"/>
    <xf numFmtId="175" fontId="13" fillId="0" borderId="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175"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0" fontId="29"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0" fontId="29" fillId="0" borderId="0" applyFont="0" applyFill="0" applyBorder="0" applyAlignment="0" applyProtection="0"/>
    <xf numFmtId="43" fontId="83" fillId="0" borderId="0" applyFont="0" applyFill="0" applyBorder="0" applyAlignment="0" applyProtection="0"/>
    <xf numFmtId="40" fontId="13" fillId="0" borderId="0" applyFill="0" applyBorder="0" applyAlignment="0" applyProtection="0"/>
    <xf numFmtId="167" fontId="62" fillId="0" borderId="0" applyFont="0" applyFill="0" applyBorder="0" applyAlignment="0" applyProtection="0"/>
    <xf numFmtId="167" fontId="13" fillId="0" borderId="0" applyFont="0" applyFill="0" applyBorder="0" applyAlignment="0" applyProtection="0"/>
    <xf numFmtId="173" fontId="13" fillId="0" borderId="0" applyFill="0" applyBorder="0" applyAlignment="0" applyProtection="0"/>
    <xf numFmtId="167" fontId="62" fillId="0" borderId="0" applyFont="0" applyFill="0" applyBorder="0" applyAlignment="0" applyProtection="0"/>
    <xf numFmtId="173" fontId="1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6" fontId="13" fillId="0" borderId="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6" fillId="0" borderId="0"/>
    <xf numFmtId="0" fontId="99" fillId="0" borderId="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98" fillId="0" borderId="0">
      <protection locked="0"/>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9" fillId="0" borderId="0"/>
    <xf numFmtId="0" fontId="9" fillId="0" borderId="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6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9" fillId="0" borderId="0"/>
    <xf numFmtId="44" fontId="11" fillId="0" borderId="0" applyFont="0" applyFill="0" applyBorder="0" applyAlignment="0" applyProtection="0"/>
    <xf numFmtId="0" fontId="9" fillId="0" borderId="0"/>
    <xf numFmtId="0" fontId="9" fillId="0" borderId="0"/>
    <xf numFmtId="0" fontId="9" fillId="0" borderId="0"/>
    <xf numFmtId="44" fontId="1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8" fillId="0" borderId="0"/>
    <xf numFmtId="0" fontId="8" fillId="0" borderId="0"/>
    <xf numFmtId="44" fontId="13" fillId="0" borderId="0" applyFont="0" applyFill="0" applyBorder="0" applyAlignment="0" applyProtection="0"/>
    <xf numFmtId="44" fontId="1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0" fontId="13"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13"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93" fontId="53" fillId="15" borderId="28">
      <alignment vertical="center"/>
    </xf>
    <xf numFmtId="0" fontId="109" fillId="0" borderId="0" applyNumberFormat="0" applyFill="0" applyBorder="0" applyAlignment="0" applyProtection="0"/>
    <xf numFmtId="0" fontId="109" fillId="0" borderId="0" applyNumberFormat="0" applyFill="0" applyBorder="0" applyAlignment="0" applyProtection="0"/>
    <xf numFmtId="0" fontId="106"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6"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6"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6" fillId="0" borderId="0" applyNumberForma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68" fillId="0" borderId="0"/>
    <xf numFmtId="0" fontId="93" fillId="0" borderId="0"/>
    <xf numFmtId="0" fontId="99" fillId="0" borderId="0"/>
    <xf numFmtId="0" fontId="99" fillId="0" borderId="0"/>
    <xf numFmtId="0" fontId="29" fillId="0" borderId="0"/>
    <xf numFmtId="0" fontId="29" fillId="0" borderId="0"/>
    <xf numFmtId="0" fontId="7" fillId="0" borderId="0"/>
    <xf numFmtId="0" fontId="7" fillId="0" borderId="0"/>
    <xf numFmtId="0" fontId="7" fillId="0" borderId="0"/>
    <xf numFmtId="0" fontId="170" fillId="0" borderId="0"/>
    <xf numFmtId="0" fontId="16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5" fontId="167" fillId="85" borderId="29">
      <alignment horizontal="left" vertical="center"/>
    </xf>
    <xf numFmtId="0" fontId="108" fillId="0" borderId="0" applyNumberFormat="0" applyFill="0" applyBorder="0" applyAlignment="0" applyProtection="0"/>
    <xf numFmtId="0" fontId="108" fillId="0" borderId="0" applyNumberFormat="0" applyFill="0" applyBorder="0" applyAlignment="0" applyProtection="0"/>
    <xf numFmtId="0" fontId="102"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2"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2"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2" fillId="0" borderId="0" applyNumberForma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7" fillId="0" borderId="0"/>
    <xf numFmtId="44" fontId="11"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1" fillId="0" borderId="0" applyFont="0" applyFill="0" applyBorder="0" applyAlignment="0" applyProtection="0"/>
    <xf numFmtId="0" fontId="7" fillId="0" borderId="0"/>
    <xf numFmtId="44" fontId="11"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94" fontId="1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xf numFmtId="44" fontId="11" fillId="0" borderId="0" applyFont="0" applyFill="0" applyBorder="0" applyAlignment="0" applyProtection="0"/>
    <xf numFmtId="176" fontId="13" fillId="0" borderId="0" applyFill="0" applyBorder="0" applyAlignment="0" applyProtection="0"/>
    <xf numFmtId="167" fontId="7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29"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1" fillId="0" borderId="0"/>
    <xf numFmtId="0" fontId="77" fillId="0" borderId="0">
      <alignment vertical="center"/>
    </xf>
    <xf numFmtId="0" fontId="172" fillId="0" borderId="0">
      <protection locked="0"/>
    </xf>
    <xf numFmtId="43" fontId="11" fillId="0" borderId="0" applyFont="0" applyFill="0" applyBorder="0" applyAlignment="0" applyProtection="0"/>
    <xf numFmtId="0" fontId="62" fillId="0" borderId="0">
      <alignment vertical="center"/>
    </xf>
    <xf numFmtId="0" fontId="13" fillId="0" borderId="0"/>
    <xf numFmtId="0" fontId="13" fillId="0" borderId="0"/>
    <xf numFmtId="0" fontId="13" fillId="0" borderId="0"/>
  </cellStyleXfs>
  <cellXfs count="708">
    <xf numFmtId="0" fontId="0" fillId="0" borderId="0" xfId="0"/>
    <xf numFmtId="0" fontId="54" fillId="0" borderId="0" xfId="0" applyFont="1" applyBorder="1" applyAlignment="1">
      <alignment horizontal="left" vertical="center" wrapText="1"/>
    </xf>
    <xf numFmtId="0" fontId="14" fillId="0" borderId="0" xfId="0" applyFont="1" applyAlignment="1">
      <alignment horizontal="left"/>
    </xf>
    <xf numFmtId="4" fontId="14" fillId="0" borderId="0" xfId="0" applyNumberFormat="1" applyFont="1"/>
    <xf numFmtId="2" fontId="14" fillId="0" borderId="0" xfId="0" applyNumberFormat="1" applyFont="1" applyFill="1"/>
    <xf numFmtId="0" fontId="18" fillId="0" borderId="0" xfId="0" applyFont="1"/>
    <xf numFmtId="0" fontId="43" fillId="0" borderId="0" xfId="0" applyFont="1" applyAlignment="1">
      <alignment horizontal="left" vertical="center" wrapText="1" indent="1"/>
    </xf>
    <xf numFmtId="0" fontId="28" fillId="0" borderId="0" xfId="0" applyFont="1"/>
    <xf numFmtId="0" fontId="45" fillId="0" borderId="0" xfId="0" applyFont="1" applyAlignment="1">
      <alignment horizontal="left" vertical="center" wrapText="1" indent="1"/>
    </xf>
    <xf numFmtId="0" fontId="46" fillId="0" borderId="0" xfId="0" applyFont="1" applyAlignment="1">
      <alignment horizontal="left" vertical="center" wrapText="1" indent="1"/>
    </xf>
    <xf numFmtId="0" fontId="27" fillId="0" borderId="0" xfId="0" applyFont="1" applyAlignment="1">
      <alignment textRotation="90"/>
    </xf>
    <xf numFmtId="0" fontId="26" fillId="0" borderId="0" xfId="0" applyFont="1"/>
    <xf numFmtId="0" fontId="44" fillId="0" borderId="0" xfId="0" applyFont="1" applyAlignment="1">
      <alignment vertical="center"/>
    </xf>
    <xf numFmtId="0" fontId="16" fillId="0" borderId="0" xfId="0" applyFont="1" applyFill="1" applyBorder="1" applyAlignment="1" applyProtection="1">
      <alignment horizontal="left" vertical="top" wrapText="1"/>
    </xf>
    <xf numFmtId="0" fontId="13" fillId="0" borderId="0" xfId="0" applyFont="1"/>
    <xf numFmtId="0" fontId="26" fillId="0" borderId="0" xfId="0" applyFont="1" applyAlignment="1">
      <alignment textRotation="90"/>
    </xf>
    <xf numFmtId="0" fontId="13" fillId="0" borderId="0" xfId="0" applyFont="1" applyAlignment="1">
      <alignment horizontal="left" vertical="center" wrapText="1"/>
    </xf>
    <xf numFmtId="0" fontId="26" fillId="0" borderId="0" xfId="0" applyFont="1" applyAlignment="1">
      <alignment horizontal="left" textRotation="90"/>
    </xf>
    <xf numFmtId="0" fontId="26" fillId="0" borderId="0" xfId="0" applyFont="1" applyBorder="1" applyAlignment="1">
      <alignment textRotation="90"/>
    </xf>
    <xf numFmtId="0" fontId="52" fillId="0" borderId="0" xfId="0" applyFont="1" applyAlignment="1">
      <alignment vertical="center" wrapText="1"/>
    </xf>
    <xf numFmtId="0" fontId="55" fillId="0" borderId="0" xfId="0" applyFont="1" applyAlignment="1">
      <alignment vertical="center" wrapText="1"/>
    </xf>
    <xf numFmtId="0" fontId="52" fillId="0" borderId="0" xfId="0" applyFont="1" applyAlignment="1">
      <alignment horizontal="left" vertical="center" wrapText="1" indent="1"/>
    </xf>
    <xf numFmtId="0" fontId="13" fillId="0" borderId="0" xfId="0" applyFont="1" applyAlignment="1">
      <alignment horizontal="left"/>
    </xf>
    <xf numFmtId="0" fontId="55" fillId="0" borderId="0" xfId="0" applyFont="1" applyAlignment="1">
      <alignment horizontal="left" vertical="center" wrapText="1" indent="1"/>
    </xf>
    <xf numFmtId="4" fontId="13" fillId="0" borderId="0" xfId="0" applyNumberFormat="1" applyFont="1"/>
    <xf numFmtId="0" fontId="56" fillId="0" borderId="0" xfId="0" applyFont="1" applyAlignment="1">
      <alignment horizontal="left" vertical="center" wrapText="1" indent="1"/>
    </xf>
    <xf numFmtId="0" fontId="52" fillId="0" borderId="0" xfId="0" applyFont="1" applyAlignment="1">
      <alignment vertical="center"/>
    </xf>
    <xf numFmtId="0" fontId="55" fillId="0" borderId="0" xfId="0" applyFont="1" applyFill="1" applyAlignment="1">
      <alignment vertical="center"/>
    </xf>
    <xf numFmtId="0" fontId="57" fillId="0" borderId="0" xfId="0" applyFont="1" applyFill="1" applyAlignment="1">
      <alignment vertical="center"/>
    </xf>
    <xf numFmtId="0" fontId="55" fillId="0" borderId="0" xfId="0" applyFont="1" applyFill="1" applyAlignment="1">
      <alignment horizontal="right" vertical="center"/>
    </xf>
    <xf numFmtId="166" fontId="55" fillId="0" borderId="0" xfId="0" applyNumberFormat="1" applyFont="1" applyFill="1" applyAlignment="1">
      <alignment vertical="center"/>
    </xf>
    <xf numFmtId="166" fontId="57" fillId="0" borderId="0" xfId="0" applyNumberFormat="1" applyFont="1" applyFill="1" applyAlignment="1">
      <alignment vertical="center"/>
    </xf>
    <xf numFmtId="0" fontId="55" fillId="0" borderId="0" xfId="0" applyFont="1" applyFill="1" applyBorder="1" applyAlignment="1">
      <alignment vertical="center"/>
    </xf>
    <xf numFmtId="0" fontId="55" fillId="0" borderId="13" xfId="0" applyFont="1" applyFill="1" applyBorder="1" applyAlignment="1">
      <alignment vertical="center"/>
    </xf>
    <xf numFmtId="166" fontId="55" fillId="0" borderId="13" xfId="0" applyNumberFormat="1" applyFont="1" applyFill="1" applyBorder="1" applyAlignment="1">
      <alignment vertical="center"/>
    </xf>
    <xf numFmtId="0" fontId="55" fillId="0" borderId="0" xfId="0" applyFont="1" applyAlignment="1">
      <alignment vertical="center"/>
    </xf>
    <xf numFmtId="0" fontId="52" fillId="0" borderId="0" xfId="0" applyFont="1" applyBorder="1" applyAlignment="1">
      <alignment horizontal="left" vertical="center" wrapText="1"/>
    </xf>
    <xf numFmtId="0" fontId="52" fillId="0" borderId="16" xfId="0" applyFont="1" applyBorder="1" applyAlignment="1">
      <alignment vertical="center" wrapText="1"/>
    </xf>
    <xf numFmtId="0" fontId="52" fillId="0" borderId="16" xfId="0" applyFont="1" applyBorder="1" applyAlignment="1">
      <alignment horizontal="center" vertical="center" wrapText="1"/>
    </xf>
    <xf numFmtId="0" fontId="52" fillId="0" borderId="0" xfId="0" applyFont="1" applyBorder="1" applyAlignment="1">
      <alignment vertical="center" wrapText="1"/>
    </xf>
    <xf numFmtId="0" fontId="26" fillId="0" borderId="16" xfId="0" applyFont="1" applyBorder="1" applyAlignment="1">
      <alignment textRotation="90"/>
    </xf>
    <xf numFmtId="0" fontId="58" fillId="0" borderId="0" xfId="1072" applyFont="1" applyFill="1" applyBorder="1" applyAlignment="1">
      <alignment horizontal="justify" vertical="top" wrapText="1"/>
    </xf>
    <xf numFmtId="166" fontId="55" fillId="0" borderId="0" xfId="0" applyNumberFormat="1" applyFont="1" applyAlignment="1">
      <alignment vertical="center"/>
    </xf>
    <xf numFmtId="166" fontId="52" fillId="0" borderId="0" xfId="0" applyNumberFormat="1" applyFont="1" applyAlignment="1">
      <alignment vertical="center"/>
    </xf>
    <xf numFmtId="49" fontId="53" fillId="0" borderId="0" xfId="0" applyNumberFormat="1" applyFont="1" applyBorder="1" applyAlignment="1">
      <alignment horizontal="left" vertical="center" wrapText="1"/>
    </xf>
    <xf numFmtId="0" fontId="55" fillId="0" borderId="0" xfId="0" applyFont="1" applyBorder="1" applyAlignment="1">
      <alignment horizontal="left" vertical="center" wrapText="1" indent="1"/>
    </xf>
    <xf numFmtId="166" fontId="55" fillId="0" borderId="0" xfId="0" applyNumberFormat="1" applyFont="1" applyFill="1" applyBorder="1" applyAlignment="1">
      <alignment vertical="center"/>
    </xf>
    <xf numFmtId="0" fontId="55" fillId="0" borderId="0" xfId="0" applyFont="1" applyBorder="1" applyAlignment="1">
      <alignment vertical="center"/>
    </xf>
    <xf numFmtId="0" fontId="58" fillId="0" borderId="0" xfId="0" applyFont="1" applyAlignment="1">
      <alignment vertical="top"/>
    </xf>
    <xf numFmtId="0" fontId="58" fillId="0" borderId="0" xfId="0" applyFont="1" applyAlignment="1">
      <alignment vertical="top" wrapText="1"/>
    </xf>
    <xf numFmtId="0" fontId="0" fillId="0" borderId="0" xfId="0"/>
    <xf numFmtId="0" fontId="58" fillId="0" borderId="0" xfId="1072" applyFont="1" applyBorder="1" applyAlignment="1" applyProtection="1">
      <alignment horizontal="center" vertical="top" wrapText="1"/>
    </xf>
    <xf numFmtId="49" fontId="58" fillId="0" borderId="0" xfId="1072" applyNumberFormat="1" applyFont="1" applyBorder="1" applyAlignment="1" applyProtection="1">
      <alignment horizontal="left" vertical="top" wrapText="1"/>
    </xf>
    <xf numFmtId="0" fontId="58" fillId="0" borderId="0" xfId="0" applyFont="1" applyFill="1" applyBorder="1" applyAlignment="1" applyProtection="1">
      <alignment horizontal="left" vertical="top" wrapText="1"/>
    </xf>
    <xf numFmtId="4" fontId="58" fillId="0" borderId="0" xfId="3732" applyNumberFormat="1" applyFont="1" applyFill="1" applyBorder="1" applyAlignment="1" applyProtection="1">
      <alignment horizontal="right"/>
      <protection locked="0"/>
    </xf>
    <xf numFmtId="0" fontId="14" fillId="0" borderId="0" xfId="3732" applyFont="1" applyFill="1" applyBorder="1" applyProtection="1">
      <protection locked="0"/>
    </xf>
    <xf numFmtId="0" fontId="58" fillId="0" borderId="0" xfId="1072" applyFont="1" applyFill="1" applyBorder="1" applyAlignment="1" applyProtection="1">
      <alignment horizontal="left" vertical="top" wrapText="1"/>
    </xf>
    <xf numFmtId="0" fontId="58" fillId="0" borderId="0" xfId="1072" applyFont="1" applyBorder="1" applyAlignment="1" applyProtection="1">
      <alignment horizontal="left" vertical="top" wrapText="1"/>
    </xf>
    <xf numFmtId="0" fontId="13" fillId="0" borderId="0" xfId="0" applyFont="1"/>
    <xf numFmtId="4" fontId="58" fillId="0" borderId="0" xfId="0" applyNumberFormat="1" applyFont="1" applyFill="1" applyBorder="1" applyAlignment="1" applyProtection="1">
      <alignment horizontal="right"/>
      <protection locked="0"/>
    </xf>
    <xf numFmtId="4" fontId="58" fillId="0" borderId="0" xfId="1072" applyNumberFormat="1" applyFont="1" applyFill="1" applyBorder="1" applyAlignment="1" applyProtection="1">
      <alignment horizontal="right"/>
      <protection locked="0"/>
    </xf>
    <xf numFmtId="0" fontId="58" fillId="0" borderId="0" xfId="3732" applyFont="1" applyFill="1" applyBorder="1" applyAlignment="1" applyProtection="1">
      <alignment horizontal="left" vertical="top" wrapText="1"/>
    </xf>
    <xf numFmtId="0" fontId="165" fillId="0" borderId="0" xfId="6618" applyFont="1"/>
    <xf numFmtId="0" fontId="173" fillId="0" borderId="0" xfId="6618" applyFont="1"/>
    <xf numFmtId="0" fontId="174" fillId="0" borderId="0" xfId="6618" applyFont="1" applyAlignment="1">
      <alignment horizontal="right"/>
    </xf>
    <xf numFmtId="0" fontId="165" fillId="0" borderId="30" xfId="6618" applyFont="1" applyBorder="1"/>
    <xf numFmtId="0" fontId="174" fillId="0" borderId="0" xfId="6618" applyFont="1" applyBorder="1"/>
    <xf numFmtId="0" fontId="165" fillId="0" borderId="0" xfId="6618" applyFont="1" applyBorder="1"/>
    <xf numFmtId="49" fontId="136" fillId="0" borderId="0" xfId="6618" applyNumberFormat="1" applyFont="1" applyBorder="1" applyAlignment="1">
      <alignment vertical="top"/>
    </xf>
    <xf numFmtId="0" fontId="136" fillId="0" borderId="0" xfId="6618" applyFont="1" applyAlignment="1">
      <alignment vertical="top" wrapText="1"/>
    </xf>
    <xf numFmtId="0" fontId="136" fillId="0" borderId="0" xfId="6618" applyFont="1" applyAlignment="1">
      <alignment horizontal="center"/>
    </xf>
    <xf numFmtId="4" fontId="136" fillId="0" borderId="0" xfId="6618" applyNumberFormat="1" applyFont="1" applyAlignment="1">
      <alignment horizontal="center"/>
    </xf>
    <xf numFmtId="0" fontId="136" fillId="0" borderId="0" xfId="6618" applyFont="1" applyAlignment="1">
      <alignment vertical="top"/>
    </xf>
    <xf numFmtId="0" fontId="136" fillId="0" borderId="0" xfId="6618" applyFont="1" applyAlignment="1">
      <alignment horizontal="right" vertical="top"/>
    </xf>
    <xf numFmtId="49" fontId="165" fillId="0" borderId="0" xfId="6618" applyNumberFormat="1" applyFont="1" applyAlignment="1">
      <alignment vertical="top"/>
    </xf>
    <xf numFmtId="0" fontId="165" fillId="0" borderId="0" xfId="6618" applyFont="1" applyAlignment="1">
      <alignment vertical="top" wrapText="1"/>
    </xf>
    <xf numFmtId="0" fontId="165" fillId="0" borderId="0" xfId="6618" applyFont="1" applyAlignment="1">
      <alignment horizontal="center"/>
    </xf>
    <xf numFmtId="4" fontId="165" fillId="0" borderId="0" xfId="6618" applyNumberFormat="1" applyFont="1" applyAlignment="1"/>
    <xf numFmtId="0" fontId="136" fillId="0" borderId="0" xfId="6618" applyFont="1" applyBorder="1" applyAlignment="1">
      <alignment vertical="top" wrapText="1"/>
    </xf>
    <xf numFmtId="0" fontId="136" fillId="0" borderId="0" xfId="6618" applyFont="1" applyBorder="1" applyAlignment="1">
      <alignment horizontal="center"/>
    </xf>
    <xf numFmtId="4" fontId="136" fillId="0" borderId="0" xfId="6618" applyNumberFormat="1" applyFont="1" applyBorder="1" applyAlignment="1">
      <alignment horizontal="center"/>
    </xf>
    <xf numFmtId="0" fontId="136" fillId="0" borderId="0" xfId="6618" applyFont="1" applyBorder="1" applyAlignment="1">
      <alignment vertical="top"/>
    </xf>
    <xf numFmtId="0" fontId="136" fillId="0" borderId="0" xfId="6618" applyFont="1" applyBorder="1" applyAlignment="1">
      <alignment horizontal="right" vertical="top"/>
    </xf>
    <xf numFmtId="0" fontId="136" fillId="0" borderId="0" xfId="6618" applyFont="1" applyBorder="1"/>
    <xf numFmtId="0" fontId="136" fillId="0" borderId="24" xfId="6618" applyFont="1" applyBorder="1" applyAlignment="1">
      <alignment horizontal="center" vertical="center" wrapText="1"/>
    </xf>
    <xf numFmtId="0" fontId="136" fillId="0" borderId="0" xfId="6618" applyFont="1"/>
    <xf numFmtId="49" fontId="136" fillId="0" borderId="31" xfId="6618" applyNumberFormat="1" applyFont="1" applyBorder="1" applyAlignment="1">
      <alignment horizontal="center" vertical="center"/>
    </xf>
    <xf numFmtId="0" fontId="136" fillId="0" borderId="31" xfId="6618" applyFont="1" applyBorder="1" applyAlignment="1">
      <alignment horizontal="center" vertical="center" wrapText="1"/>
    </xf>
    <xf numFmtId="0" fontId="136" fillId="0" borderId="31" xfId="6618" applyFont="1" applyBorder="1" applyAlignment="1">
      <alignment horizontal="center" vertical="center"/>
    </xf>
    <xf numFmtId="1" fontId="136" fillId="0" borderId="31" xfId="6618" applyNumberFormat="1" applyFont="1" applyBorder="1" applyAlignment="1">
      <alignment horizontal="center" vertical="center"/>
    </xf>
    <xf numFmtId="0" fontId="136" fillId="0" borderId="32" xfId="6618" applyFont="1" applyBorder="1" applyAlignment="1">
      <alignment horizontal="center" vertical="center"/>
    </xf>
    <xf numFmtId="49" fontId="165" fillId="0" borderId="24" xfId="6618" applyNumberFormat="1" applyFont="1" applyBorder="1" applyAlignment="1">
      <alignment vertical="top"/>
    </xf>
    <xf numFmtId="0" fontId="165" fillId="0" borderId="24" xfId="6618" applyFont="1" applyBorder="1" applyAlignment="1">
      <alignment vertical="top" wrapText="1"/>
    </xf>
    <xf numFmtId="0" fontId="165" fillId="0" borderId="24" xfId="6618" applyFont="1" applyBorder="1" applyAlignment="1">
      <alignment horizontal="center"/>
    </xf>
    <xf numFmtId="4" fontId="165" fillId="0" borderId="24" xfId="6618" applyNumberFormat="1" applyFont="1" applyBorder="1" applyAlignment="1"/>
    <xf numFmtId="0" fontId="165" fillId="0" borderId="24" xfId="6618" applyFont="1" applyBorder="1"/>
    <xf numFmtId="49" fontId="178" fillId="0" borderId="24" xfId="6618" applyNumberFormat="1" applyFont="1" applyBorder="1" applyAlignment="1">
      <alignment vertical="top"/>
    </xf>
    <xf numFmtId="49" fontId="165" fillId="0" borderId="24" xfId="6618" applyNumberFormat="1" applyFont="1" applyBorder="1" applyAlignment="1">
      <alignment horizontal="right" vertical="top"/>
    </xf>
    <xf numFmtId="0" fontId="165" fillId="0" borderId="24" xfId="6618" applyFont="1" applyBorder="1" applyAlignment="1" applyProtection="1">
      <alignment horizontal="left" vertical="top" wrapText="1"/>
    </xf>
    <xf numFmtId="166" fontId="165" fillId="0" borderId="24" xfId="6618" applyNumberFormat="1" applyFont="1" applyBorder="1"/>
    <xf numFmtId="0" fontId="165" fillId="0" borderId="24" xfId="6618" applyFont="1" applyBorder="1" applyAlignment="1">
      <alignment horizontal="left" vertical="top" wrapText="1"/>
    </xf>
    <xf numFmtId="49" fontId="165" fillId="0" borderId="24" xfId="6618" applyNumberFormat="1" applyFont="1" applyBorder="1" applyAlignment="1">
      <alignment wrapText="1"/>
    </xf>
    <xf numFmtId="2" fontId="165" fillId="0" borderId="24" xfId="6618" applyNumberFormat="1" applyFont="1" applyBorder="1" applyAlignment="1"/>
    <xf numFmtId="49" fontId="165" fillId="0" borderId="24" xfId="6618" applyNumberFormat="1" applyFont="1" applyBorder="1" applyAlignment="1">
      <alignment vertical="top" wrapText="1"/>
    </xf>
    <xf numFmtId="0" fontId="179" fillId="0" borderId="0" xfId="6618" applyFont="1" applyAlignment="1">
      <alignment horizontal="justify" vertical="top" wrapText="1"/>
    </xf>
    <xf numFmtId="166" fontId="180" fillId="0" borderId="0" xfId="6618" applyNumberFormat="1" applyFont="1" applyBorder="1" applyAlignment="1">
      <alignment horizontal="right"/>
    </xf>
    <xf numFmtId="0" fontId="165" fillId="0" borderId="0" xfId="6618" applyFont="1" applyBorder="1" applyAlignment="1">
      <alignment horizontal="center" vertical="top"/>
    </xf>
    <xf numFmtId="49" fontId="178" fillId="0" borderId="24" xfId="6618" applyNumberFormat="1" applyFont="1" applyBorder="1" applyAlignment="1">
      <alignment horizontal="left" vertical="top"/>
    </xf>
    <xf numFmtId="0" fontId="178" fillId="0" borderId="24" xfId="6618" applyFont="1" applyBorder="1" applyAlignment="1">
      <alignment horizontal="center"/>
    </xf>
    <xf numFmtId="0" fontId="178" fillId="0" borderId="24" xfId="6618" applyFont="1" applyBorder="1"/>
    <xf numFmtId="0" fontId="181" fillId="0" borderId="0" xfId="6618" applyFont="1"/>
    <xf numFmtId="4" fontId="181" fillId="0" borderId="0" xfId="6618" applyNumberFormat="1" applyFont="1"/>
    <xf numFmtId="166" fontId="181" fillId="0" borderId="24" xfId="6618" applyNumberFormat="1" applyFont="1" applyBorder="1"/>
    <xf numFmtId="0" fontId="181" fillId="0" borderId="24" xfId="6618" applyFont="1" applyBorder="1"/>
    <xf numFmtId="49" fontId="165" fillId="0" borderId="24" xfId="6618" applyNumberFormat="1" applyFont="1" applyBorder="1" applyAlignment="1">
      <alignment horizontal="right" vertical="center"/>
    </xf>
    <xf numFmtId="0" fontId="165" fillId="86" borderId="24" xfId="6618" applyFont="1" applyFill="1" applyBorder="1" applyAlignment="1">
      <alignment vertical="top" wrapText="1"/>
    </xf>
    <xf numFmtId="0" fontId="165" fillId="0" borderId="0" xfId="6618" applyFont="1" applyBorder="1" applyAlignment="1">
      <alignment horizontal="center" vertical="top" wrapText="1"/>
    </xf>
    <xf numFmtId="16" fontId="165" fillId="0" borderId="24" xfId="6618" applyNumberFormat="1" applyFont="1" applyBorder="1"/>
    <xf numFmtId="0" fontId="165" fillId="0" borderId="24" xfId="6618" applyFont="1" applyBorder="1" applyAlignment="1">
      <alignment horizontal="center" vertical="center"/>
    </xf>
    <xf numFmtId="4" fontId="165" fillId="0" borderId="0" xfId="6618" applyNumberFormat="1" applyFont="1"/>
    <xf numFmtId="0" fontId="165" fillId="0" borderId="24" xfId="6618" applyFont="1" applyBorder="1" applyAlignment="1">
      <alignment horizontal="left"/>
    </xf>
    <xf numFmtId="4" fontId="165" fillId="0" borderId="24" xfId="6618" applyNumberFormat="1" applyFont="1" applyFill="1" applyBorder="1" applyAlignment="1">
      <alignment horizontal="right"/>
    </xf>
    <xf numFmtId="49" fontId="182" fillId="0" borderId="24" xfId="6618" applyNumberFormat="1" applyFont="1" applyBorder="1" applyAlignment="1">
      <alignment vertical="top"/>
    </xf>
    <xf numFmtId="0" fontId="182" fillId="0" borderId="24" xfId="6618" applyFont="1" applyBorder="1" applyAlignment="1">
      <alignment vertical="top" wrapText="1"/>
    </xf>
    <xf numFmtId="0" fontId="182" fillId="0" borderId="24" xfId="6618" applyFont="1" applyBorder="1" applyAlignment="1">
      <alignment horizontal="center"/>
    </xf>
    <xf numFmtId="4" fontId="182" fillId="0" borderId="24" xfId="6618" applyNumberFormat="1" applyFont="1" applyBorder="1" applyAlignment="1"/>
    <xf numFmtId="166" fontId="182" fillId="0" borderId="24" xfId="6618" applyNumberFormat="1" applyFont="1" applyBorder="1"/>
    <xf numFmtId="49" fontId="165" fillId="0" borderId="13" xfId="6618" applyNumberFormat="1" applyFont="1" applyBorder="1" applyAlignment="1">
      <alignment vertical="top"/>
    </xf>
    <xf numFmtId="0" fontId="165" fillId="0" borderId="13" xfId="6618" applyFont="1" applyBorder="1" applyAlignment="1">
      <alignment vertical="top" wrapText="1"/>
    </xf>
    <xf numFmtId="0" fontId="165" fillId="0" borderId="13" xfId="6618" applyFont="1" applyBorder="1" applyAlignment="1">
      <alignment horizontal="center"/>
    </xf>
    <xf numFmtId="49" fontId="165" fillId="0" borderId="0" xfId="6618" applyNumberFormat="1" applyFont="1" applyBorder="1" applyAlignment="1">
      <alignment vertical="top"/>
    </xf>
    <xf numFmtId="0" fontId="165" fillId="0" borderId="0" xfId="6618" applyFont="1" applyBorder="1" applyAlignment="1">
      <alignment vertical="top" wrapText="1"/>
    </xf>
    <xf numFmtId="0" fontId="165" fillId="0" borderId="0" xfId="6618" applyFont="1" applyBorder="1" applyAlignment="1">
      <alignment horizontal="center"/>
    </xf>
    <xf numFmtId="4" fontId="165" fillId="0" borderId="0" xfId="6618" applyNumberFormat="1" applyFont="1" applyBorder="1" applyAlignment="1">
      <alignment horizontal="center"/>
    </xf>
    <xf numFmtId="0" fontId="165" fillId="0" borderId="0" xfId="6618" applyFont="1" applyBorder="1" applyAlignment="1">
      <alignment vertical="top"/>
    </xf>
    <xf numFmtId="0" fontId="165" fillId="0" borderId="0" xfId="6618" applyFont="1" applyBorder="1" applyAlignment="1">
      <alignment horizontal="right" vertical="top"/>
    </xf>
    <xf numFmtId="0" fontId="165" fillId="0" borderId="24" xfId="6618" applyFont="1" applyBorder="1" applyAlignment="1">
      <alignment horizontal="center" vertical="center" wrapText="1"/>
    </xf>
    <xf numFmtId="49" fontId="165" fillId="0" borderId="33" xfId="6618" applyNumberFormat="1" applyFont="1" applyBorder="1" applyAlignment="1">
      <alignment horizontal="center" vertical="center"/>
    </xf>
    <xf numFmtId="0" fontId="165" fillId="0" borderId="33" xfId="6618" applyFont="1" applyBorder="1" applyAlignment="1">
      <alignment horizontal="center" vertical="center" wrapText="1"/>
    </xf>
    <xf numFmtId="0" fontId="165" fillId="0" borderId="33" xfId="6618" applyFont="1" applyBorder="1" applyAlignment="1">
      <alignment horizontal="center" vertical="center"/>
    </xf>
    <xf numFmtId="1" fontId="165" fillId="0" borderId="33" xfId="6618" applyNumberFormat="1" applyFont="1" applyBorder="1" applyAlignment="1">
      <alignment horizontal="center" vertical="center"/>
    </xf>
    <xf numFmtId="0" fontId="165" fillId="0" borderId="34" xfId="6618" applyFont="1" applyBorder="1" applyAlignment="1">
      <alignment horizontal="center" vertical="center"/>
    </xf>
    <xf numFmtId="49" fontId="165" fillId="0" borderId="35" xfId="6618" applyNumberFormat="1" applyFont="1" applyBorder="1" applyAlignment="1">
      <alignment vertical="top"/>
    </xf>
    <xf numFmtId="0" fontId="165" fillId="0" borderId="35" xfId="6618" applyFont="1" applyBorder="1" applyAlignment="1">
      <alignment vertical="top" wrapText="1"/>
    </xf>
    <xf numFmtId="0" fontId="165" fillId="0" borderId="35" xfId="6618" applyFont="1" applyBorder="1" applyAlignment="1">
      <alignment horizontal="center"/>
    </xf>
    <xf numFmtId="4" fontId="165" fillId="0" borderId="35" xfId="6618" applyNumberFormat="1" applyFont="1" applyBorder="1" applyAlignment="1"/>
    <xf numFmtId="196" fontId="165" fillId="0" borderId="35" xfId="6618" applyNumberFormat="1" applyFont="1" applyBorder="1"/>
    <xf numFmtId="0" fontId="165" fillId="0" borderId="35" xfId="6618" applyFont="1" applyBorder="1"/>
    <xf numFmtId="49" fontId="178" fillId="0" borderId="35" xfId="6618" applyNumberFormat="1" applyFont="1" applyBorder="1" applyAlignment="1">
      <alignment vertical="top"/>
    </xf>
    <xf numFmtId="0" fontId="178" fillId="0" borderId="35" xfId="6618" applyFont="1" applyBorder="1" applyAlignment="1">
      <alignment vertical="top" wrapText="1"/>
    </xf>
    <xf numFmtId="0" fontId="183" fillId="0" borderId="0" xfId="6618" applyFont="1"/>
    <xf numFmtId="49" fontId="165" fillId="0" borderId="35" xfId="6618" applyNumberFormat="1" applyFont="1" applyBorder="1" applyAlignment="1">
      <alignment horizontal="right" vertical="top"/>
    </xf>
    <xf numFmtId="0" fontId="165" fillId="0" borderId="0" xfId="6618" applyFont="1" applyBorder="1" applyAlignment="1">
      <alignment horizontal="left" vertical="top" wrapText="1"/>
    </xf>
    <xf numFmtId="166" fontId="165" fillId="0" borderId="35" xfId="6618" applyNumberFormat="1" applyFont="1" applyBorder="1"/>
    <xf numFmtId="0" fontId="165" fillId="0" borderId="35" xfId="6618" applyFont="1" applyBorder="1" applyAlignment="1">
      <alignment horizontal="left" vertical="top" wrapText="1"/>
    </xf>
    <xf numFmtId="0" fontId="165" fillId="0" borderId="35" xfId="6618" applyFont="1" applyBorder="1" applyAlignment="1">
      <alignment wrapText="1"/>
    </xf>
    <xf numFmtId="0" fontId="165" fillId="0" borderId="35" xfId="6618" applyFont="1" applyBorder="1" applyAlignment="1">
      <alignment horizontal="center" vertical="center"/>
    </xf>
    <xf numFmtId="49" fontId="165" fillId="0" borderId="36" xfId="6618" applyNumberFormat="1" applyFont="1" applyBorder="1" applyAlignment="1">
      <alignment horizontal="right" vertical="top"/>
    </xf>
    <xf numFmtId="49" fontId="165" fillId="0" borderId="37" xfId="6618" applyNumberFormat="1" applyFont="1" applyBorder="1" applyAlignment="1">
      <alignment horizontal="right" vertical="top"/>
    </xf>
    <xf numFmtId="0" fontId="165" fillId="0" borderId="38" xfId="6618" applyFont="1" applyBorder="1" applyAlignment="1">
      <alignment horizontal="left" vertical="top" wrapText="1"/>
    </xf>
    <xf numFmtId="166" fontId="165" fillId="0" borderId="0" xfId="6618" applyNumberFormat="1" applyFont="1"/>
    <xf numFmtId="49" fontId="182" fillId="0" borderId="39" xfId="6618" applyNumberFormat="1" applyFont="1" applyBorder="1" applyAlignment="1">
      <alignment vertical="top"/>
    </xf>
    <xf numFmtId="0" fontId="182" fillId="0" borderId="18" xfId="6618" applyFont="1" applyBorder="1" applyAlignment="1">
      <alignment horizontal="left" vertical="top" wrapText="1"/>
    </xf>
    <xf numFmtId="0" fontId="182" fillId="0" borderId="40" xfId="6618" applyFont="1" applyBorder="1" applyAlignment="1">
      <alignment horizontal="center"/>
    </xf>
    <xf numFmtId="4" fontId="182" fillId="0" borderId="40" xfId="6618" applyNumberFormat="1" applyFont="1" applyBorder="1" applyAlignment="1"/>
    <xf numFmtId="166" fontId="182" fillId="0" borderId="40" xfId="6618" applyNumberFormat="1" applyFont="1" applyBorder="1"/>
    <xf numFmtId="166" fontId="182" fillId="0" borderId="41" xfId="6618" applyNumberFormat="1" applyFont="1" applyBorder="1"/>
    <xf numFmtId="0" fontId="165" fillId="0" borderId="0" xfId="6618" applyFont="1" applyAlignment="1">
      <alignment horizontal="left"/>
    </xf>
    <xf numFmtId="4" fontId="165" fillId="0" borderId="0" xfId="6618" applyNumberFormat="1" applyFont="1" applyFill="1" applyAlignment="1">
      <alignment horizontal="right"/>
    </xf>
    <xf numFmtId="0" fontId="182" fillId="0" borderId="35" xfId="6618" applyFont="1" applyBorder="1" applyAlignment="1">
      <alignment wrapText="1"/>
    </xf>
    <xf numFmtId="0" fontId="184" fillId="0" borderId="0" xfId="6618" applyFont="1" applyAlignment="1">
      <alignment horizontal="justify" vertical="top"/>
    </xf>
    <xf numFmtId="49" fontId="184" fillId="0" borderId="0" xfId="6622" applyNumberFormat="1" applyFont="1" applyAlignment="1">
      <alignment horizontal="center" vertical="top"/>
    </xf>
    <xf numFmtId="0" fontId="184" fillId="0" borderId="0" xfId="6619" applyFont="1" applyAlignment="1">
      <alignment horizontal="left" vertical="top" wrapText="1"/>
    </xf>
    <xf numFmtId="0" fontId="184" fillId="0" borderId="0" xfId="6622" applyFont="1" applyAlignment="1">
      <alignment horizontal="center"/>
    </xf>
    <xf numFmtId="4" fontId="184" fillId="0" borderId="0" xfId="6622" applyNumberFormat="1" applyFont="1" applyAlignment="1">
      <alignment horizontal="right"/>
    </xf>
    <xf numFmtId="197" fontId="184" fillId="0" borderId="0" xfId="6621" applyNumberFormat="1" applyFont="1" applyFill="1" applyBorder="1" applyAlignment="1" applyProtection="1">
      <alignment horizontal="right"/>
    </xf>
    <xf numFmtId="2" fontId="165" fillId="0" borderId="35" xfId="6618" applyNumberFormat="1" applyFont="1" applyBorder="1"/>
    <xf numFmtId="166" fontId="165" fillId="0" borderId="42" xfId="6618" applyNumberFormat="1" applyFont="1" applyBorder="1"/>
    <xf numFmtId="0" fontId="185" fillId="0" borderId="0" xfId="6622" applyFont="1" applyAlignment="1">
      <alignment horizontal="center" vertical="top"/>
    </xf>
    <xf numFmtId="166" fontId="184" fillId="0" borderId="0" xfId="6623" applyNumberFormat="1" applyFont="1" applyAlignment="1">
      <alignment horizontal="center" vertical="center"/>
    </xf>
    <xf numFmtId="2" fontId="184" fillId="0" borderId="0" xfId="6620" applyNumberFormat="1" applyFont="1" applyAlignment="1" applyProtection="1">
      <alignment horizontal="center"/>
    </xf>
    <xf numFmtId="0" fontId="184" fillId="0" borderId="0" xfId="6623" applyFont="1"/>
    <xf numFmtId="3" fontId="184" fillId="0" borderId="0" xfId="6622" applyNumberFormat="1" applyFont="1" applyAlignment="1">
      <alignment horizontal="right"/>
    </xf>
    <xf numFmtId="49" fontId="184" fillId="0" borderId="0" xfId="6619" applyNumberFormat="1" applyFont="1" applyAlignment="1">
      <alignment horizontal="left" vertical="top" wrapText="1"/>
    </xf>
    <xf numFmtId="49" fontId="185" fillId="0" borderId="0" xfId="6622" applyNumberFormat="1" applyFont="1" applyAlignment="1">
      <alignment horizontal="center" vertical="top"/>
    </xf>
    <xf numFmtId="49" fontId="185" fillId="0" borderId="0" xfId="6619" applyNumberFormat="1" applyFont="1" applyAlignment="1">
      <alignment horizontal="justify" vertical="top" wrapText="1"/>
    </xf>
    <xf numFmtId="0" fontId="185" fillId="0" borderId="0" xfId="6622" applyFont="1" applyAlignment="1">
      <alignment horizontal="center"/>
    </xf>
    <xf numFmtId="2" fontId="185" fillId="0" borderId="0" xfId="6619" applyNumberFormat="1" applyFont="1" applyAlignment="1">
      <alignment horizontal="right" wrapText="1"/>
    </xf>
    <xf numFmtId="4" fontId="185" fillId="0" borderId="0" xfId="6619" applyNumberFormat="1" applyFont="1" applyAlignment="1">
      <alignment horizontal="right" wrapText="1"/>
    </xf>
    <xf numFmtId="197" fontId="185" fillId="0" borderId="0" xfId="6619" applyNumberFormat="1" applyFont="1" applyAlignment="1">
      <alignment horizontal="right" wrapText="1"/>
    </xf>
    <xf numFmtId="49" fontId="185" fillId="0" borderId="43" xfId="6622" applyNumberFormat="1" applyFont="1" applyBorder="1" applyAlignment="1">
      <alignment horizontal="center" vertical="top"/>
    </xf>
    <xf numFmtId="0" fontId="184" fillId="0" borderId="43" xfId="6619" applyFont="1" applyBorder="1" applyAlignment="1">
      <alignment horizontal="left" vertical="top" wrapText="1"/>
    </xf>
    <xf numFmtId="0" fontId="184" fillId="0" borderId="43" xfId="6622" applyFont="1" applyBorder="1" applyAlignment="1">
      <alignment horizontal="center"/>
    </xf>
    <xf numFmtId="4" fontId="182" fillId="0" borderId="43" xfId="6622" applyNumberFormat="1" applyFont="1" applyBorder="1" applyAlignment="1">
      <alignment horizontal="right"/>
    </xf>
    <xf numFmtId="4" fontId="184" fillId="0" borderId="43" xfId="6622" applyNumberFormat="1" applyFont="1" applyBorder="1" applyAlignment="1">
      <alignment horizontal="right"/>
    </xf>
    <xf numFmtId="197" fontId="182" fillId="0" borderId="43" xfId="6621" applyNumberFormat="1" applyFont="1" applyFill="1" applyBorder="1" applyAlignment="1" applyProtection="1">
      <alignment horizontal="right"/>
    </xf>
    <xf numFmtId="44" fontId="165" fillId="0" borderId="35" xfId="6618" applyNumberFormat="1" applyFont="1" applyBorder="1" applyAlignment="1" applyProtection="1">
      <alignment horizontal="center" vertical="center"/>
      <protection locked="0"/>
    </xf>
    <xf numFmtId="166" fontId="165" fillId="0" borderId="37" xfId="6618" applyNumberFormat="1" applyFont="1" applyBorder="1" applyAlignment="1" applyProtection="1">
      <alignment horizontal="right" vertical="center"/>
      <protection locked="0"/>
    </xf>
    <xf numFmtId="0" fontId="165" fillId="0" borderId="35" xfId="6618" applyFont="1" applyBorder="1" applyAlignment="1" applyProtection="1">
      <alignment horizontal="center" vertical="center"/>
      <protection locked="0"/>
    </xf>
    <xf numFmtId="44" fontId="165" fillId="0" borderId="50" xfId="6618" applyNumberFormat="1" applyFont="1" applyBorder="1" applyAlignment="1" applyProtection="1">
      <alignment horizontal="center" vertical="center"/>
      <protection locked="0"/>
    </xf>
    <xf numFmtId="4" fontId="165" fillId="0" borderId="0" xfId="6618" applyNumberFormat="1" applyFont="1" applyAlignment="1">
      <alignment horizontal="center"/>
    </xf>
    <xf numFmtId="0" fontId="165" fillId="0" borderId="0" xfId="6618" applyFont="1" applyAlignment="1">
      <alignment vertical="top"/>
    </xf>
    <xf numFmtId="0" fontId="165" fillId="0" borderId="0" xfId="6618" applyFont="1" applyAlignment="1">
      <alignment horizontal="right" vertical="top"/>
    </xf>
    <xf numFmtId="2" fontId="165" fillId="0" borderId="0" xfId="6618" applyNumberFormat="1" applyFont="1" applyAlignment="1"/>
    <xf numFmtId="49" fontId="165" fillId="0" borderId="30" xfId="6618" applyNumberFormat="1" applyFont="1" applyBorder="1" applyAlignment="1">
      <alignment vertical="top"/>
    </xf>
    <xf numFmtId="0" fontId="165" fillId="0" borderId="30" xfId="6618" applyFont="1" applyBorder="1" applyAlignment="1">
      <alignment vertical="top" wrapText="1"/>
    </xf>
    <xf numFmtId="0" fontId="165" fillId="0" borderId="30" xfId="6618" applyFont="1" applyBorder="1" applyAlignment="1">
      <alignment horizontal="center"/>
    </xf>
    <xf numFmtId="2" fontId="165" fillId="0" borderId="30" xfId="6618" applyNumberFormat="1" applyFont="1" applyBorder="1" applyAlignment="1"/>
    <xf numFmtId="49" fontId="178" fillId="0" borderId="36" xfId="6618" applyNumberFormat="1" applyFont="1" applyBorder="1" applyAlignment="1">
      <alignment vertical="top"/>
    </xf>
    <xf numFmtId="0" fontId="165" fillId="0" borderId="36" xfId="6618" applyFont="1" applyBorder="1" applyAlignment="1">
      <alignment vertical="top" wrapText="1"/>
    </xf>
    <xf numFmtId="0" fontId="165" fillId="0" borderId="36" xfId="6618" applyFont="1" applyBorder="1" applyAlignment="1">
      <alignment horizontal="center"/>
    </xf>
    <xf numFmtId="2" fontId="165" fillId="0" borderId="36" xfId="6618" applyNumberFormat="1" applyFont="1" applyBorder="1" applyAlignment="1"/>
    <xf numFmtId="2" fontId="178" fillId="0" borderId="36" xfId="6618" applyNumberFormat="1" applyFont="1" applyBorder="1" applyAlignment="1">
      <alignment horizontal="right"/>
    </xf>
    <xf numFmtId="166" fontId="165" fillId="0" borderId="36" xfId="6618" applyNumberFormat="1" applyFont="1" applyBorder="1"/>
    <xf numFmtId="2" fontId="165" fillId="0" borderId="35" xfId="6618" applyNumberFormat="1" applyFont="1" applyBorder="1" applyAlignment="1"/>
    <xf numFmtId="2" fontId="178" fillId="0" borderId="35" xfId="6618" applyNumberFormat="1" applyFont="1" applyBorder="1" applyAlignment="1">
      <alignment horizontal="right"/>
    </xf>
    <xf numFmtId="2" fontId="178" fillId="0" borderId="35" xfId="6618" applyNumberFormat="1" applyFont="1" applyBorder="1" applyAlignment="1"/>
    <xf numFmtId="49" fontId="165" fillId="0" borderId="54" xfId="6618" applyNumberFormat="1" applyFont="1" applyBorder="1" applyAlignment="1">
      <alignment horizontal="right" vertical="top"/>
    </xf>
    <xf numFmtId="0" fontId="165" fillId="0" borderId="54" xfId="6618" applyFont="1" applyBorder="1" applyAlignment="1">
      <alignment vertical="top" wrapText="1"/>
    </xf>
    <xf numFmtId="0" fontId="165" fillId="0" borderId="54" xfId="6618" applyFont="1" applyBorder="1" applyAlignment="1">
      <alignment horizontal="center"/>
    </xf>
    <xf numFmtId="2" fontId="165" fillId="0" borderId="54" xfId="6618" applyNumberFormat="1" applyFont="1" applyBorder="1" applyAlignment="1"/>
    <xf numFmtId="2" fontId="178" fillId="0" borderId="54" xfId="6618" applyNumberFormat="1" applyFont="1" applyBorder="1" applyAlignment="1">
      <alignment horizontal="right"/>
    </xf>
    <xf numFmtId="166" fontId="178" fillId="0" borderId="54" xfId="6618" applyNumberFormat="1" applyFont="1" applyBorder="1"/>
    <xf numFmtId="0" fontId="165" fillId="0" borderId="37" xfId="6618" applyFont="1" applyBorder="1" applyAlignment="1">
      <alignment vertical="top" wrapText="1"/>
    </xf>
    <xf numFmtId="0" fontId="165" fillId="0" borderId="37" xfId="6618" applyFont="1" applyBorder="1" applyAlignment="1">
      <alignment horizontal="center"/>
    </xf>
    <xf numFmtId="2" fontId="165" fillId="0" borderId="37" xfId="6618" applyNumberFormat="1" applyFont="1" applyBorder="1" applyAlignment="1"/>
    <xf numFmtId="2" fontId="178" fillId="0" borderId="37" xfId="6618" applyNumberFormat="1" applyFont="1" applyBorder="1" applyAlignment="1">
      <alignment horizontal="right"/>
    </xf>
    <xf numFmtId="166" fontId="165" fillId="0" borderId="37" xfId="6618" applyNumberFormat="1" applyFont="1" applyBorder="1"/>
    <xf numFmtId="49" fontId="165" fillId="0" borderId="40" xfId="6618" applyNumberFormat="1" applyFont="1" applyBorder="1" applyAlignment="1">
      <alignment horizontal="right" vertical="top"/>
    </xf>
    <xf numFmtId="0" fontId="165" fillId="0" borderId="40" xfId="6618" applyFont="1" applyBorder="1" applyAlignment="1">
      <alignment vertical="top" wrapText="1"/>
    </xf>
    <xf numFmtId="0" fontId="165" fillId="0" borderId="40" xfId="6618" applyFont="1" applyBorder="1" applyAlignment="1">
      <alignment horizontal="center"/>
    </xf>
    <xf numFmtId="2" fontId="165" fillId="0" borderId="40" xfId="6618" applyNumberFormat="1" applyFont="1" applyBorder="1" applyAlignment="1"/>
    <xf numFmtId="2" fontId="178" fillId="0" borderId="40" xfId="6618" applyNumberFormat="1" applyFont="1" applyBorder="1" applyAlignment="1">
      <alignment horizontal="right"/>
    </xf>
    <xf numFmtId="166" fontId="165" fillId="0" borderId="40" xfId="6618" applyNumberFormat="1" applyFont="1" applyBorder="1"/>
    <xf numFmtId="0" fontId="54" fillId="0" borderId="0" xfId="0" applyFont="1" applyBorder="1" applyAlignment="1">
      <alignment horizontal="left" vertical="center" wrapText="1"/>
    </xf>
    <xf numFmtId="49" fontId="53" fillId="0" borderId="0" xfId="0" applyNumberFormat="1" applyFont="1" applyBorder="1" applyAlignment="1">
      <alignment horizontal="left" vertical="center" wrapText="1"/>
    </xf>
    <xf numFmtId="0" fontId="175" fillId="0" borderId="0" xfId="6618" applyFont="1" applyAlignment="1">
      <alignment horizontal="center" vertical="top" wrapText="1"/>
    </xf>
    <xf numFmtId="0" fontId="53" fillId="0" borderId="24" xfId="6624" applyNumberFormat="1" applyFont="1" applyFill="1" applyBorder="1" applyAlignment="1" applyProtection="1">
      <alignment horizontal="center" vertical="center" wrapText="1"/>
    </xf>
    <xf numFmtId="4" fontId="53" fillId="0" borderId="24" xfId="6624" applyNumberFormat="1" applyFont="1" applyFill="1" applyBorder="1" applyAlignment="1" applyProtection="1">
      <alignment horizontal="center" vertical="center" wrapText="1"/>
    </xf>
    <xf numFmtId="4" fontId="53" fillId="0" borderId="24" xfId="6624" applyNumberFormat="1" applyFont="1" applyFill="1" applyBorder="1" applyAlignment="1" applyProtection="1">
      <alignment horizontal="center" vertical="center"/>
    </xf>
    <xf numFmtId="49" fontId="53" fillId="0" borderId="0" xfId="6624" applyNumberFormat="1" applyFont="1" applyBorder="1" applyAlignment="1" applyProtection="1">
      <alignment horizontal="left" vertical="top"/>
    </xf>
    <xf numFmtId="0" fontId="53" fillId="0" borderId="0" xfId="6624" applyNumberFormat="1" applyFont="1" applyBorder="1" applyAlignment="1" applyProtection="1">
      <alignment horizontal="left" vertical="top" wrapText="1"/>
    </xf>
    <xf numFmtId="0" fontId="13" fillId="0" borderId="0" xfId="6624" applyNumberFormat="1" applyFont="1" applyBorder="1" applyAlignment="1" applyProtection="1">
      <alignment horizontal="right" wrapText="1"/>
    </xf>
    <xf numFmtId="4" fontId="13" fillId="0" borderId="0" xfId="6624" applyNumberFormat="1" applyFont="1" applyBorder="1" applyAlignment="1" applyProtection="1">
      <alignment horizontal="right" wrapText="1"/>
    </xf>
    <xf numFmtId="49" fontId="13" fillId="0" borderId="0" xfId="6624" applyNumberFormat="1" applyFont="1" applyBorder="1" applyAlignment="1" applyProtection="1">
      <alignment horizontal="left" vertical="top"/>
    </xf>
    <xf numFmtId="0" fontId="13" fillId="0" borderId="0" xfId="6624" applyNumberFormat="1" applyFont="1" applyBorder="1" applyAlignment="1" applyProtection="1">
      <alignment horizontal="left" vertical="top" wrapText="1"/>
    </xf>
    <xf numFmtId="49" fontId="13" fillId="0" borderId="0" xfId="6624" applyNumberFormat="1" applyFont="1" applyBorder="1" applyAlignment="1" applyProtection="1">
      <alignment horizontal="left" vertical="top" wrapText="1"/>
    </xf>
    <xf numFmtId="4" fontId="13" fillId="0" borderId="0" xfId="6625" applyNumberFormat="1" applyFont="1" applyBorder="1" applyAlignment="1" applyProtection="1"/>
    <xf numFmtId="4" fontId="13" fillId="0" borderId="17" xfId="6625" applyNumberFormat="1" applyFont="1" applyBorder="1" applyAlignment="1" applyProtection="1"/>
    <xf numFmtId="4" fontId="13" fillId="0" borderId="0" xfId="6625" applyNumberFormat="1" applyFont="1" applyFill="1" applyBorder="1" applyAlignment="1" applyProtection="1"/>
    <xf numFmtId="4" fontId="13" fillId="0" borderId="0" xfId="6625" applyNumberFormat="1" applyFont="1" applyBorder="1" applyAlignment="1" applyProtection="1">
      <alignment vertical="top"/>
    </xf>
    <xf numFmtId="49" fontId="53" fillId="87" borderId="0" xfId="6624" applyNumberFormat="1" applyFont="1" applyFill="1" applyBorder="1" applyAlignment="1" applyProtection="1">
      <alignment horizontal="left" vertical="top"/>
    </xf>
    <xf numFmtId="0" fontId="53" fillId="87" borderId="0" xfId="6624" applyNumberFormat="1" applyFont="1" applyFill="1" applyBorder="1" applyAlignment="1" applyProtection="1">
      <alignment horizontal="left" vertical="top" wrapText="1"/>
    </xf>
    <xf numFmtId="0" fontId="53" fillId="87" borderId="0" xfId="6624" applyNumberFormat="1" applyFont="1" applyFill="1" applyBorder="1" applyAlignment="1" applyProtection="1">
      <alignment horizontal="right" wrapText="1"/>
    </xf>
    <xf numFmtId="4" fontId="53" fillId="87" borderId="0" xfId="6624" applyNumberFormat="1" applyFont="1" applyFill="1" applyBorder="1" applyAlignment="1" applyProtection="1">
      <alignment horizontal="right" wrapText="1"/>
    </xf>
    <xf numFmtId="49" fontId="13" fillId="0" borderId="0" xfId="6625" applyNumberFormat="1" applyFont="1" applyBorder="1" applyAlignment="1" applyProtection="1">
      <alignment horizontal="right" vertical="top"/>
    </xf>
    <xf numFmtId="0" fontId="13" fillId="0" borderId="0" xfId="6625" applyNumberFormat="1" applyFont="1" applyBorder="1" applyAlignment="1" applyProtection="1">
      <alignment horizontal="right" wrapText="1"/>
    </xf>
    <xf numFmtId="4" fontId="13" fillId="0" borderId="0" xfId="6625" applyNumberFormat="1" applyFont="1" applyBorder="1" applyAlignment="1" applyProtection="1">
      <alignment horizontal="right" vertical="center" wrapText="1"/>
    </xf>
    <xf numFmtId="4" fontId="13" fillId="0" borderId="0" xfId="6625" applyNumberFormat="1" applyFont="1" applyBorder="1" applyAlignment="1" applyProtection="1">
      <alignment vertical="center"/>
    </xf>
    <xf numFmtId="0" fontId="13" fillId="0" borderId="0" xfId="6625" applyNumberFormat="1" applyFont="1" applyBorder="1" applyAlignment="1" applyProtection="1">
      <alignment horizontal="right" vertical="top" wrapText="1"/>
    </xf>
    <xf numFmtId="4" fontId="13" fillId="0" borderId="0" xfId="6625" applyNumberFormat="1" applyFont="1" applyBorder="1" applyAlignment="1" applyProtection="1">
      <alignment horizontal="right" vertical="top" wrapText="1"/>
    </xf>
    <xf numFmtId="4" fontId="13" fillId="0" borderId="0" xfId="6625" applyNumberFormat="1" applyFont="1" applyBorder="1" applyAlignment="1" applyProtection="1">
      <alignment horizontal="right" wrapText="1"/>
    </xf>
    <xf numFmtId="0" fontId="13" fillId="0" borderId="0" xfId="6625" applyNumberFormat="1" applyFont="1" applyBorder="1" applyAlignment="1" applyProtection="1">
      <alignment horizontal="left" vertical="top" wrapText="1"/>
    </xf>
    <xf numFmtId="0" fontId="58" fillId="0" borderId="0" xfId="0" applyFont="1" applyFill="1" applyBorder="1" applyAlignment="1" applyProtection="1">
      <alignment horizontal="right" vertical="top"/>
    </xf>
    <xf numFmtId="0" fontId="59" fillId="0" borderId="0" xfId="0" applyFont="1" applyFill="1" applyBorder="1" applyAlignment="1" applyProtection="1">
      <alignment vertical="top"/>
    </xf>
    <xf numFmtId="0" fontId="16" fillId="0" borderId="0" xfId="0" applyFont="1" applyFill="1" applyBorder="1" applyProtection="1"/>
    <xf numFmtId="0" fontId="58" fillId="0" borderId="0" xfId="0" applyFont="1" applyFill="1" applyBorder="1" applyAlignment="1" applyProtection="1">
      <alignment horizontal="center" vertical="center"/>
    </xf>
    <xf numFmtId="0" fontId="58" fillId="0" borderId="0" xfId="0" applyFont="1" applyFill="1" applyBorder="1" applyAlignment="1" applyProtection="1">
      <alignment horizontal="right"/>
    </xf>
    <xf numFmtId="0" fontId="59" fillId="0" borderId="0" xfId="0" applyFont="1" applyFill="1" applyBorder="1" applyAlignment="1" applyProtection="1">
      <alignment horizontal="center" vertical="center" wrapText="1"/>
    </xf>
    <xf numFmtId="4" fontId="59" fillId="0" borderId="0" xfId="0" applyNumberFormat="1" applyFont="1" applyFill="1" applyBorder="1" applyAlignment="1" applyProtection="1">
      <alignment horizontal="center" vertical="center" wrapText="1"/>
    </xf>
    <xf numFmtId="4" fontId="59" fillId="0" borderId="0" xfId="1536"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xf>
    <xf numFmtId="0" fontId="58" fillId="0" borderId="0" xfId="0" applyFont="1" applyFill="1" applyBorder="1" applyAlignment="1" applyProtection="1">
      <alignment horizontal="right" vertical="top" wrapText="1"/>
    </xf>
    <xf numFmtId="0" fontId="58" fillId="0" borderId="0" xfId="0" applyFont="1" applyFill="1" applyBorder="1" applyAlignment="1" applyProtection="1">
      <alignment vertical="top" wrapText="1"/>
    </xf>
    <xf numFmtId="0" fontId="58" fillId="0" borderId="0" xfId="0" applyFont="1" applyFill="1" applyBorder="1" applyAlignment="1" applyProtection="1">
      <alignment horizontal="center" vertical="center" wrapText="1"/>
    </xf>
    <xf numFmtId="4" fontId="58" fillId="0" borderId="0" xfId="0" applyNumberFormat="1" applyFont="1" applyFill="1" applyBorder="1" applyAlignment="1" applyProtection="1">
      <alignment horizontal="center" vertical="center" wrapText="1"/>
    </xf>
    <xf numFmtId="4" fontId="58" fillId="0" borderId="0" xfId="1536" applyNumberFormat="1" applyFont="1" applyFill="1" applyBorder="1" applyAlignment="1" applyProtection="1">
      <alignment horizontal="center" vertical="center" wrapText="1"/>
    </xf>
    <xf numFmtId="0" fontId="14" fillId="0" borderId="0" xfId="0" applyFont="1" applyFill="1" applyBorder="1" applyProtection="1"/>
    <xf numFmtId="0" fontId="59" fillId="0" borderId="0" xfId="0" applyFont="1" applyFill="1" applyBorder="1" applyAlignment="1" applyProtection="1">
      <alignment horizontal="right" vertical="top" wrapText="1"/>
    </xf>
    <xf numFmtId="0" fontId="58" fillId="0" borderId="0" xfId="1072" applyFont="1" applyAlignment="1" applyProtection="1">
      <alignment vertical="top" wrapText="1"/>
    </xf>
    <xf numFmtId="0" fontId="58" fillId="0" borderId="0" xfId="1072" applyFont="1" applyBorder="1" applyAlignment="1" applyProtection="1">
      <alignment horizontal="center" wrapText="1"/>
    </xf>
    <xf numFmtId="4" fontId="58" fillId="0" borderId="0" xfId="1072" applyNumberFormat="1" applyFont="1" applyFill="1" applyBorder="1" applyAlignment="1" applyProtection="1">
      <alignment horizontal="right"/>
    </xf>
    <xf numFmtId="0" fontId="58" fillId="0" borderId="0" xfId="0" applyFont="1" applyBorder="1" applyAlignment="1" applyProtection="1">
      <alignment horizontal="center" wrapText="1"/>
    </xf>
    <xf numFmtId="4" fontId="58" fillId="0" borderId="0" xfId="0" applyNumberFormat="1" applyFont="1" applyFill="1" applyBorder="1" applyAlignment="1" applyProtection="1">
      <alignment horizontal="right"/>
    </xf>
    <xf numFmtId="0" fontId="58" fillId="0" borderId="0" xfId="0" applyFont="1" applyFill="1" applyBorder="1" applyAlignment="1" applyProtection="1">
      <alignment horizontal="center" wrapText="1"/>
    </xf>
    <xf numFmtId="4" fontId="58" fillId="0" borderId="0" xfId="0" applyNumberFormat="1" applyFont="1" applyFill="1" applyBorder="1" applyAlignment="1" applyProtection="1">
      <alignment horizontal="center" vertical="center"/>
    </xf>
    <xf numFmtId="0" fontId="16" fillId="0" borderId="0" xfId="0" applyFont="1" applyBorder="1" applyAlignment="1" applyProtection="1">
      <alignment horizontal="center" wrapText="1"/>
    </xf>
    <xf numFmtId="4" fontId="16" fillId="0" borderId="0" xfId="0" applyNumberFormat="1" applyFont="1" applyFill="1" applyBorder="1" applyAlignment="1" applyProtection="1">
      <alignment horizontal="right"/>
    </xf>
    <xf numFmtId="0" fontId="16" fillId="0" borderId="0" xfId="0" applyFont="1" applyFill="1" applyBorder="1" applyAlignment="1" applyProtection="1">
      <alignment horizontal="right" vertical="top" wrapText="1"/>
    </xf>
    <xf numFmtId="4" fontId="16" fillId="0" borderId="0" xfId="0" applyNumberFormat="1" applyFont="1" applyFill="1" applyBorder="1" applyAlignment="1" applyProtection="1">
      <alignment horizontal="center" vertical="center"/>
    </xf>
    <xf numFmtId="0" fontId="59" fillId="0" borderId="0" xfId="0" applyFont="1" applyFill="1" applyBorder="1" applyAlignment="1" applyProtection="1">
      <alignment vertical="top" wrapText="1"/>
    </xf>
    <xf numFmtId="0" fontId="58" fillId="0" borderId="0" xfId="0" applyFont="1" applyFill="1" applyBorder="1" applyAlignment="1" applyProtection="1">
      <alignment wrapText="1"/>
    </xf>
    <xf numFmtId="0" fontId="58" fillId="0" borderId="0" xfId="1072" applyFont="1" applyBorder="1" applyAlignment="1" applyProtection="1">
      <alignment vertical="top" wrapText="1"/>
    </xf>
    <xf numFmtId="0" fontId="58" fillId="0" borderId="0" xfId="1072" applyFont="1" applyFill="1" applyBorder="1" applyAlignment="1" applyProtection="1">
      <alignment horizontal="right" vertical="top" wrapText="1"/>
    </xf>
    <xf numFmtId="0" fontId="58" fillId="0" borderId="0" xfId="1072" applyFont="1" applyFill="1" applyBorder="1" applyAlignment="1" applyProtection="1">
      <alignment horizontal="center" vertical="center" wrapText="1"/>
    </xf>
    <xf numFmtId="0" fontId="13" fillId="0" borderId="0" xfId="1072" applyNumberFormat="1" applyFont="1" applyFill="1" applyBorder="1" applyAlignment="1" applyProtection="1">
      <alignment horizontal="right" vertical="top"/>
    </xf>
    <xf numFmtId="4" fontId="58" fillId="0" borderId="0" xfId="1072" applyNumberFormat="1" applyFont="1" applyFill="1" applyBorder="1" applyAlignment="1" applyProtection="1">
      <alignment horizontal="center" vertical="center"/>
    </xf>
    <xf numFmtId="0" fontId="58" fillId="0" borderId="0" xfId="1072" applyFont="1" applyFill="1" applyBorder="1" applyAlignment="1" applyProtection="1">
      <alignment vertical="top" wrapText="1"/>
    </xf>
    <xf numFmtId="0" fontId="58" fillId="0" borderId="0" xfId="1072" applyFont="1" applyFill="1" applyBorder="1" applyAlignment="1" applyProtection="1">
      <alignment horizontal="center" wrapText="1"/>
    </xf>
    <xf numFmtId="4" fontId="59" fillId="0" borderId="0" xfId="1072" applyNumberFormat="1" applyFont="1" applyFill="1" applyBorder="1" applyAlignment="1" applyProtection="1">
      <alignment horizontal="right" wrapText="1"/>
    </xf>
    <xf numFmtId="0" fontId="58" fillId="0" borderId="0" xfId="1072" applyFont="1" applyProtection="1"/>
    <xf numFmtId="0" fontId="59" fillId="0" borderId="0" xfId="1072" applyFont="1" applyFill="1" applyBorder="1" applyAlignment="1" applyProtection="1">
      <alignment horizontal="left" vertical="center" wrapText="1"/>
    </xf>
    <xf numFmtId="0" fontId="58" fillId="0" borderId="0" xfId="1072" applyFont="1" applyFill="1" applyBorder="1" applyAlignment="1" applyProtection="1">
      <alignment horizontal="center" vertical="top" wrapText="1"/>
    </xf>
    <xf numFmtId="43" fontId="58" fillId="0" borderId="0" xfId="1722" applyNumberFormat="1" applyFont="1" applyFill="1" applyBorder="1" applyAlignment="1" applyProtection="1">
      <alignment horizontal="right" vertical="top" wrapText="1"/>
    </xf>
    <xf numFmtId="0" fontId="14"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wrapText="1"/>
    </xf>
    <xf numFmtId="0" fontId="0" fillId="0" borderId="0" xfId="0" applyProtection="1"/>
    <xf numFmtId="0" fontId="58" fillId="0" borderId="0" xfId="0" applyNumberFormat="1" applyFont="1" applyFill="1" applyBorder="1" applyAlignment="1" applyProtection="1">
      <alignment horizontal="right" vertical="top"/>
    </xf>
    <xf numFmtId="0" fontId="13" fillId="0" borderId="0" xfId="0" applyNumberFormat="1" applyFont="1" applyFill="1" applyBorder="1" applyAlignment="1" applyProtection="1">
      <alignment horizontal="right" vertical="top"/>
    </xf>
    <xf numFmtId="49" fontId="58" fillId="0" borderId="0" xfId="1072" applyNumberFormat="1" applyFont="1" applyFill="1" applyBorder="1" applyAlignment="1" applyProtection="1">
      <alignment vertical="top" wrapText="1"/>
    </xf>
    <xf numFmtId="49" fontId="58" fillId="0" borderId="0" xfId="1072" applyNumberFormat="1" applyFont="1" applyFill="1" applyBorder="1" applyAlignment="1" applyProtection="1">
      <alignment horizontal="left" vertical="top" wrapText="1"/>
    </xf>
    <xf numFmtId="0" fontId="13" fillId="0" borderId="0" xfId="3732" applyProtection="1"/>
    <xf numFmtId="49" fontId="58" fillId="0" borderId="0" xfId="3732" applyNumberFormat="1" applyFont="1" applyAlignment="1" applyProtection="1">
      <alignment wrapText="1"/>
    </xf>
    <xf numFmtId="4" fontId="14" fillId="0" borderId="0" xfId="0" applyNumberFormat="1" applyFont="1" applyFill="1" applyBorder="1" applyAlignment="1" applyProtection="1">
      <alignment horizontal="right"/>
    </xf>
    <xf numFmtId="17" fontId="58" fillId="0" borderId="0" xfId="3732" applyNumberFormat="1" applyFont="1" applyFill="1" applyBorder="1" applyAlignment="1" applyProtection="1">
      <alignment horizontal="right" vertical="top" wrapText="1"/>
    </xf>
    <xf numFmtId="0" fontId="14" fillId="0" borderId="0" xfId="3732" applyFont="1" applyFill="1" applyBorder="1" applyProtection="1"/>
    <xf numFmtId="4" fontId="58" fillId="0" borderId="0" xfId="1072" applyNumberFormat="1" applyFont="1" applyFill="1" applyBorder="1" applyAlignment="1" applyProtection="1">
      <alignment horizontal="right" vertical="center"/>
    </xf>
    <xf numFmtId="0" fontId="13" fillId="0" borderId="0" xfId="3732" applyAlignment="1" applyProtection="1">
      <alignment wrapText="1"/>
    </xf>
    <xf numFmtId="0" fontId="13" fillId="0" borderId="0" xfId="1072" applyFont="1" applyProtection="1"/>
    <xf numFmtId="0" fontId="61" fillId="0" borderId="0" xfId="1072" applyFont="1" applyFill="1" applyBorder="1" applyAlignment="1" applyProtection="1">
      <alignment vertical="top" wrapText="1"/>
    </xf>
    <xf numFmtId="0" fontId="59" fillId="0" borderId="0" xfId="1072" applyFont="1" applyFill="1" applyBorder="1" applyAlignment="1" applyProtection="1">
      <alignment horizontal="right" vertical="top" wrapText="1"/>
    </xf>
    <xf numFmtId="0" fontId="59" fillId="0" borderId="0" xfId="1072" applyFont="1" applyFill="1" applyBorder="1" applyAlignment="1" applyProtection="1">
      <alignment vertical="top" wrapText="1"/>
    </xf>
    <xf numFmtId="0" fontId="13" fillId="0" borderId="0" xfId="0" applyFont="1" applyProtection="1"/>
    <xf numFmtId="0" fontId="61" fillId="0" borderId="0" xfId="1072" applyFont="1" applyFill="1" applyBorder="1" applyAlignment="1" applyProtection="1">
      <alignment horizontal="right" vertical="top" wrapText="1"/>
    </xf>
    <xf numFmtId="0" fontId="61" fillId="0" borderId="0" xfId="1072" applyFont="1" applyFill="1" applyBorder="1" applyAlignment="1" applyProtection="1">
      <alignment horizontal="left" vertical="top" wrapText="1"/>
    </xf>
    <xf numFmtId="0" fontId="60" fillId="0" borderId="0" xfId="1072" applyFont="1" applyFill="1" applyBorder="1" applyAlignment="1" applyProtection="1">
      <alignment horizontal="right" vertical="top" wrapText="1"/>
    </xf>
    <xf numFmtId="0" fontId="61" fillId="0" borderId="0" xfId="1072" applyFont="1" applyFill="1" applyBorder="1" applyAlignment="1" applyProtection="1">
      <alignment horizontal="center" vertical="center" wrapText="1"/>
    </xf>
    <xf numFmtId="4" fontId="61" fillId="0" borderId="0" xfId="1072" applyNumberFormat="1" applyFont="1" applyFill="1" applyBorder="1" applyAlignment="1" applyProtection="1">
      <alignment horizontal="right"/>
    </xf>
    <xf numFmtId="0" fontId="89" fillId="0" borderId="0" xfId="1072" applyNumberFormat="1" applyFont="1" applyFill="1" applyBorder="1" applyAlignment="1" applyProtection="1">
      <alignment horizontal="right" vertical="top"/>
    </xf>
    <xf numFmtId="0" fontId="107" fillId="0" borderId="0" xfId="1072" applyFont="1" applyFill="1" applyBorder="1" applyAlignment="1" applyProtection="1">
      <alignment horizontal="center" vertical="center" wrapText="1"/>
    </xf>
    <xf numFmtId="4" fontId="107" fillId="0" borderId="0" xfId="1072" applyNumberFormat="1" applyFont="1" applyFill="1" applyBorder="1" applyAlignment="1" applyProtection="1">
      <alignment horizontal="right"/>
    </xf>
    <xf numFmtId="0" fontId="59" fillId="0" borderId="0" xfId="3732" applyFont="1" applyFill="1" applyBorder="1" applyAlignment="1" applyProtection="1">
      <alignment horizontal="right" vertical="top" wrapText="1"/>
    </xf>
    <xf numFmtId="0" fontId="16" fillId="0" borderId="0" xfId="1072" applyFont="1" applyFill="1" applyBorder="1" applyAlignment="1" applyProtection="1">
      <alignment horizontal="center" vertical="center" wrapText="1"/>
    </xf>
    <xf numFmtId="4" fontId="16" fillId="0" borderId="0" xfId="1072" applyNumberFormat="1" applyFont="1" applyFill="1" applyBorder="1" applyAlignment="1" applyProtection="1">
      <alignment horizontal="right"/>
    </xf>
    <xf numFmtId="0" fontId="16" fillId="0" borderId="0" xfId="1072" applyFont="1" applyFill="1" applyBorder="1" applyAlignment="1" applyProtection="1">
      <alignment horizontal="right" vertical="top" wrapText="1"/>
    </xf>
    <xf numFmtId="0" fontId="58" fillId="0" borderId="0" xfId="1072" applyFont="1" applyFill="1" applyBorder="1" applyAlignment="1" applyProtection="1">
      <alignment wrapText="1"/>
    </xf>
    <xf numFmtId="4" fontId="58" fillId="0" borderId="0" xfId="1537" applyNumberFormat="1" applyFont="1" applyFill="1" applyBorder="1" applyAlignment="1" applyProtection="1">
      <alignment horizontal="center" vertical="center" wrapText="1"/>
    </xf>
    <xf numFmtId="0" fontId="59" fillId="0" borderId="0" xfId="3732" applyFont="1" applyFill="1" applyBorder="1" applyAlignment="1" applyProtection="1">
      <alignment vertical="top" wrapText="1"/>
    </xf>
    <xf numFmtId="0" fontId="58" fillId="0" borderId="0" xfId="3732" applyFont="1" applyFill="1" applyBorder="1" applyAlignment="1" applyProtection="1">
      <alignment horizontal="right" vertical="top" wrapText="1"/>
    </xf>
    <xf numFmtId="0" fontId="58" fillId="0" borderId="0" xfId="3732" applyFont="1" applyFill="1" applyBorder="1" applyAlignment="1" applyProtection="1">
      <alignment horizontal="center" vertical="center" wrapText="1"/>
    </xf>
    <xf numFmtId="4" fontId="58" fillId="0" borderId="0" xfId="3732" applyNumberFormat="1" applyFont="1" applyFill="1" applyBorder="1" applyAlignment="1" applyProtection="1">
      <alignment horizontal="right"/>
    </xf>
    <xf numFmtId="0" fontId="58" fillId="0" borderId="0" xfId="1072" applyFont="1" applyFill="1" applyBorder="1" applyAlignment="1" applyProtection="1">
      <alignment horizontal="justify" vertical="top" wrapText="1"/>
    </xf>
    <xf numFmtId="0" fontId="58" fillId="0" borderId="0" xfId="3732" applyNumberFormat="1" applyFont="1" applyFill="1" applyBorder="1" applyAlignment="1" applyProtection="1">
      <alignment horizontal="right" vertical="top"/>
    </xf>
    <xf numFmtId="0" fontId="53" fillId="0" borderId="0" xfId="1072" applyFont="1" applyFill="1" applyBorder="1" applyAlignment="1" applyProtection="1">
      <alignment horizontal="right" vertical="top" wrapText="1"/>
    </xf>
    <xf numFmtId="0" fontId="58" fillId="0" borderId="0" xfId="3732" applyFont="1" applyFill="1" applyBorder="1" applyAlignment="1" applyProtection="1">
      <alignment vertical="top" wrapText="1"/>
    </xf>
    <xf numFmtId="49" fontId="58" fillId="0" borderId="0" xfId="1072" applyNumberFormat="1" applyFont="1" applyBorder="1" applyAlignment="1" applyProtection="1">
      <alignment vertical="top" wrapText="1"/>
    </xf>
    <xf numFmtId="0" fontId="58" fillId="0" borderId="0" xfId="1072" applyFont="1" applyBorder="1" applyAlignment="1" applyProtection="1">
      <alignment horizontal="center" vertical="center" wrapText="1"/>
    </xf>
    <xf numFmtId="0" fontId="13" fillId="0" borderId="0" xfId="3732" applyNumberFormat="1" applyFont="1" applyFill="1" applyBorder="1" applyAlignment="1" applyProtection="1">
      <alignment horizontal="right" vertical="top"/>
    </xf>
    <xf numFmtId="0" fontId="107" fillId="0" borderId="0" xfId="1072" applyFont="1" applyFill="1" applyBorder="1" applyAlignment="1" applyProtection="1">
      <alignment horizontal="right" vertical="top" wrapText="1"/>
    </xf>
    <xf numFmtId="0" fontId="107" fillId="0" borderId="0" xfId="1072" applyFont="1" applyFill="1" applyBorder="1" applyAlignment="1" applyProtection="1">
      <alignment horizontal="left" vertical="top" wrapText="1"/>
    </xf>
    <xf numFmtId="0" fontId="107" fillId="0" borderId="0" xfId="1072" applyFont="1" applyFill="1" applyBorder="1" applyAlignment="1" applyProtection="1">
      <alignment vertical="top" wrapText="1"/>
    </xf>
    <xf numFmtId="0" fontId="53" fillId="0" borderId="0" xfId="1072" applyFont="1" applyFill="1" applyBorder="1" applyAlignment="1" applyProtection="1">
      <alignment horizontal="left" vertical="center" wrapText="1"/>
    </xf>
    <xf numFmtId="4" fontId="53" fillId="0" borderId="0" xfId="1072" applyNumberFormat="1" applyFont="1" applyFill="1" applyBorder="1" applyAlignment="1" applyProtection="1">
      <alignment horizontal="right" wrapText="1"/>
    </xf>
    <xf numFmtId="0" fontId="16" fillId="0" borderId="0" xfId="3732" applyFont="1" applyFill="1" applyBorder="1" applyAlignment="1" applyProtection="1">
      <alignment horizontal="center" vertical="center" wrapText="1"/>
    </xf>
    <xf numFmtId="4" fontId="16" fillId="0" borderId="0" xfId="3732" applyNumberFormat="1" applyFont="1" applyFill="1" applyBorder="1" applyAlignment="1" applyProtection="1">
      <alignment horizontal="right"/>
    </xf>
    <xf numFmtId="0" fontId="58" fillId="0" borderId="0" xfId="1072" applyFont="1" applyBorder="1" applyAlignment="1" applyProtection="1">
      <alignment horizontal="right" vertical="top" wrapText="1"/>
    </xf>
    <xf numFmtId="0" fontId="58" fillId="0" borderId="0" xfId="1072" applyNumberFormat="1" applyFont="1" applyFill="1" applyBorder="1" applyAlignment="1" applyProtection="1">
      <alignment horizontal="right" vertical="top"/>
    </xf>
    <xf numFmtId="0" fontId="58" fillId="0" borderId="0" xfId="1072" applyFont="1" applyBorder="1" applyAlignment="1" applyProtection="1">
      <alignment horizontal="center"/>
    </xf>
    <xf numFmtId="2" fontId="58" fillId="0" borderId="0" xfId="1072" applyNumberFormat="1" applyFont="1" applyBorder="1" applyAlignment="1" applyProtection="1">
      <alignment horizontal="right"/>
    </xf>
    <xf numFmtId="4" fontId="58" fillId="0" borderId="0" xfId="1072" applyNumberFormat="1" applyFont="1" applyBorder="1" applyAlignment="1" applyProtection="1">
      <alignment horizontal="right"/>
    </xf>
    <xf numFmtId="49" fontId="58" fillId="0" borderId="0" xfId="1072" applyNumberFormat="1" applyFont="1" applyFill="1" applyBorder="1" applyAlignment="1" applyProtection="1">
      <alignment horizontal="left" vertical="center" wrapText="1"/>
    </xf>
    <xf numFmtId="4" fontId="61" fillId="0" borderId="0" xfId="0" applyNumberFormat="1" applyFont="1" applyFill="1" applyBorder="1" applyAlignment="1" applyProtection="1">
      <alignment horizontal="right"/>
    </xf>
    <xf numFmtId="4" fontId="58" fillId="0" borderId="0" xfId="1072" applyNumberFormat="1" applyFont="1" applyFill="1" applyBorder="1" applyAlignment="1" applyProtection="1">
      <alignment horizontal="right" wrapText="1"/>
    </xf>
    <xf numFmtId="0" fontId="58" fillId="0" borderId="0" xfId="3732" applyFont="1" applyBorder="1" applyAlignment="1" applyProtection="1">
      <alignment horizontal="center"/>
    </xf>
    <xf numFmtId="4" fontId="58" fillId="0" borderId="0" xfId="3732" applyNumberFormat="1" applyFont="1" applyBorder="1" applyAlignment="1" applyProtection="1">
      <alignment horizontal="right"/>
    </xf>
    <xf numFmtId="0" fontId="58" fillId="0" borderId="0" xfId="3732" applyFont="1" applyBorder="1" applyAlignment="1" applyProtection="1">
      <alignment horizontal="center" wrapText="1"/>
    </xf>
    <xf numFmtId="0" fontId="58" fillId="0" borderId="0" xfId="3732" applyFont="1" applyFill="1" applyBorder="1" applyAlignment="1" applyProtection="1">
      <alignment horizontal="justify" vertical="top" wrapText="1"/>
    </xf>
    <xf numFmtId="0" fontId="59" fillId="0" borderId="0" xfId="1072" applyFont="1" applyFill="1" applyBorder="1" applyAlignment="1" applyProtection="1">
      <alignment horizontal="center" vertical="center" wrapText="1"/>
    </xf>
    <xf numFmtId="0" fontId="59" fillId="0" borderId="0" xfId="1072" applyFont="1" applyFill="1" applyBorder="1" applyAlignment="1" applyProtection="1">
      <alignment horizontal="right" vertical="center" wrapText="1"/>
    </xf>
    <xf numFmtId="0" fontId="13" fillId="0" borderId="0" xfId="3732" applyFont="1" applyBorder="1" applyAlignment="1" applyProtection="1">
      <alignment horizontal="center"/>
    </xf>
    <xf numFmtId="0" fontId="17" fillId="0" borderId="0" xfId="1072" applyFont="1" applyFill="1" applyBorder="1" applyAlignment="1" applyProtection="1">
      <alignment horizontal="right" vertical="center" wrapText="1"/>
    </xf>
    <xf numFmtId="0" fontId="58" fillId="0" borderId="0" xfId="3732" applyFont="1" applyFill="1" applyBorder="1" applyAlignment="1" applyProtection="1">
      <alignment horizontal="center" vertical="top" wrapText="1"/>
    </xf>
    <xf numFmtId="49" fontId="58" fillId="0" borderId="0" xfId="3732" applyNumberFormat="1" applyFont="1" applyFill="1" applyBorder="1" applyAlignment="1" applyProtection="1">
      <alignment vertical="top" wrapText="1"/>
    </xf>
    <xf numFmtId="0" fontId="16" fillId="0" borderId="0" xfId="0" applyNumberFormat="1" applyFont="1" applyFill="1" applyBorder="1" applyAlignment="1" applyProtection="1">
      <alignment horizontal="right" vertical="top"/>
    </xf>
    <xf numFmtId="0" fontId="16" fillId="0" borderId="0" xfId="1072" applyFont="1" applyFill="1" applyBorder="1" applyAlignment="1" applyProtection="1">
      <alignment horizontal="left" vertical="top" wrapText="1"/>
    </xf>
    <xf numFmtId="0" fontId="15" fillId="0" borderId="0" xfId="0" applyFont="1" applyFill="1" applyBorder="1" applyAlignment="1" applyProtection="1">
      <alignment horizontal="right" vertical="top" wrapText="1"/>
    </xf>
    <xf numFmtId="0" fontId="16" fillId="0" borderId="0" xfId="1072" applyFont="1" applyBorder="1" applyAlignment="1" applyProtection="1">
      <alignment vertical="top" wrapText="1"/>
    </xf>
    <xf numFmtId="0" fontId="15" fillId="0" borderId="0" xfId="0" applyFont="1" applyFill="1" applyBorder="1" applyAlignment="1" applyProtection="1">
      <alignment horizontal="center" vertical="center" wrapText="1"/>
    </xf>
    <xf numFmtId="4" fontId="15" fillId="0" borderId="0" xfId="0" applyNumberFormat="1" applyFont="1" applyFill="1" applyBorder="1" applyAlignment="1" applyProtection="1">
      <alignment horizontal="right" wrapText="1"/>
    </xf>
    <xf numFmtId="0" fontId="17" fillId="0" borderId="0" xfId="0" applyFont="1" applyFill="1" applyBorder="1" applyAlignment="1" applyProtection="1">
      <alignment horizontal="right" vertical="top" wrapText="1"/>
    </xf>
    <xf numFmtId="0" fontId="17" fillId="0" borderId="0" xfId="0" applyFont="1" applyFill="1" applyBorder="1" applyAlignment="1" applyProtection="1">
      <alignment horizontal="center" vertical="center" wrapText="1"/>
    </xf>
    <xf numFmtId="4" fontId="17" fillId="0" borderId="0" xfId="0" applyNumberFormat="1" applyFont="1" applyFill="1" applyBorder="1" applyAlignment="1" applyProtection="1">
      <alignment horizontal="right" wrapText="1"/>
    </xf>
    <xf numFmtId="0" fontId="47" fillId="0" borderId="0" xfId="0" applyNumberFormat="1" applyFont="1" applyFill="1" applyBorder="1" applyAlignment="1" applyProtection="1">
      <alignment horizontal="right" vertical="top"/>
    </xf>
    <xf numFmtId="0" fontId="47" fillId="0" borderId="0" xfId="0" applyFont="1" applyFill="1" applyBorder="1" applyAlignment="1" applyProtection="1">
      <alignment vertical="top" wrapText="1"/>
    </xf>
    <xf numFmtId="0" fontId="47" fillId="0" borderId="0" xfId="0" applyFont="1" applyFill="1" applyBorder="1" applyAlignment="1" applyProtection="1">
      <alignment horizontal="center" vertical="center"/>
    </xf>
    <xf numFmtId="4" fontId="47" fillId="0" borderId="0" xfId="0" applyNumberFormat="1" applyFont="1" applyFill="1" applyBorder="1" applyAlignment="1" applyProtection="1">
      <alignment horizontal="right"/>
    </xf>
    <xf numFmtId="0" fontId="47" fillId="0" borderId="0" xfId="0" applyFont="1" applyFill="1" applyBorder="1" applyProtection="1"/>
    <xf numFmtId="0" fontId="14" fillId="0" borderId="0" xfId="0" applyNumberFormat="1" applyFont="1" applyFill="1" applyBorder="1" applyAlignment="1" applyProtection="1">
      <alignment horizontal="right" vertical="top"/>
    </xf>
    <xf numFmtId="0" fontId="14" fillId="0" borderId="0" xfId="0" applyFont="1" applyFill="1" applyBorder="1" applyAlignment="1" applyProtection="1">
      <alignment vertical="top" wrapText="1"/>
    </xf>
    <xf numFmtId="4" fontId="16" fillId="0" borderId="0" xfId="0" applyNumberFormat="1" applyFont="1" applyFill="1" applyBorder="1" applyAlignment="1" applyProtection="1">
      <alignment horizontal="right"/>
      <protection locked="0"/>
    </xf>
    <xf numFmtId="4" fontId="58" fillId="0" borderId="0" xfId="1536" applyNumberFormat="1" applyFont="1" applyFill="1" applyBorder="1" applyAlignment="1" applyProtection="1">
      <alignment horizontal="center" vertical="center" wrapText="1"/>
      <protection locked="0"/>
    </xf>
    <xf numFmtId="0" fontId="14" fillId="0" borderId="0" xfId="0" applyFont="1" applyFill="1" applyBorder="1" applyProtection="1">
      <protection locked="0"/>
    </xf>
    <xf numFmtId="43" fontId="58" fillId="0" borderId="0" xfId="1722" applyNumberFormat="1" applyFont="1" applyFill="1" applyBorder="1" applyAlignment="1" applyProtection="1">
      <alignment horizontal="right" vertical="top" wrapText="1"/>
      <protection locked="0"/>
    </xf>
    <xf numFmtId="0" fontId="13" fillId="0" borderId="0" xfId="3732" applyProtection="1">
      <protection locked="0"/>
    </xf>
    <xf numFmtId="0" fontId="59" fillId="0" borderId="0" xfId="0" applyFont="1" applyFill="1" applyBorder="1" applyAlignment="1" applyProtection="1">
      <alignment horizontal="right" vertical="top" wrapText="1"/>
      <protection locked="0"/>
    </xf>
    <xf numFmtId="4" fontId="14" fillId="0" borderId="0" xfId="0" applyNumberFormat="1" applyFont="1" applyFill="1" applyBorder="1" applyAlignment="1" applyProtection="1">
      <alignment horizontal="right"/>
      <protection locked="0"/>
    </xf>
    <xf numFmtId="0" fontId="58" fillId="0" borderId="0" xfId="1072" applyFont="1" applyFill="1" applyBorder="1" applyAlignment="1" applyProtection="1">
      <alignment vertical="top" wrapText="1"/>
      <protection locked="0"/>
    </xf>
    <xf numFmtId="4" fontId="58" fillId="0" borderId="0" xfId="1072" applyNumberFormat="1" applyFont="1" applyFill="1" applyBorder="1" applyAlignment="1" applyProtection="1">
      <alignment horizontal="right" vertical="center"/>
      <protection locked="0"/>
    </xf>
    <xf numFmtId="4" fontId="61" fillId="0" borderId="0" xfId="1072" applyNumberFormat="1" applyFont="1" applyFill="1" applyBorder="1" applyAlignment="1" applyProtection="1">
      <alignment horizontal="right"/>
      <protection locked="0"/>
    </xf>
    <xf numFmtId="4" fontId="107" fillId="0" borderId="0" xfId="1072" applyNumberFormat="1" applyFont="1" applyFill="1" applyBorder="1" applyAlignment="1" applyProtection="1">
      <alignment horizontal="right"/>
      <protection locked="0"/>
    </xf>
    <xf numFmtId="0" fontId="58" fillId="0" borderId="0" xfId="1072" applyFont="1" applyFill="1" applyBorder="1" applyAlignment="1" applyProtection="1">
      <alignment horizontal="right" vertical="top" wrapText="1"/>
      <protection locked="0"/>
    </xf>
    <xf numFmtId="4" fontId="60" fillId="0" borderId="0" xfId="1072" applyNumberFormat="1" applyFont="1" applyFill="1" applyBorder="1" applyAlignment="1" applyProtection="1">
      <alignment horizontal="right"/>
      <protection locked="0"/>
    </xf>
    <xf numFmtId="4" fontId="16" fillId="0" borderId="0" xfId="1072" applyNumberFormat="1" applyFont="1" applyFill="1" applyBorder="1" applyAlignment="1" applyProtection="1">
      <alignment horizontal="right"/>
      <protection locked="0"/>
    </xf>
    <xf numFmtId="4" fontId="58" fillId="0" borderId="0" xfId="1537" applyNumberFormat="1" applyFont="1" applyFill="1" applyBorder="1" applyAlignment="1" applyProtection="1">
      <alignment horizontal="center" vertical="center" wrapText="1"/>
      <protection locked="0"/>
    </xf>
    <xf numFmtId="4" fontId="16" fillId="0" borderId="0" xfId="3732" applyNumberFormat="1" applyFont="1" applyFill="1" applyBorder="1" applyAlignment="1" applyProtection="1">
      <alignment horizontal="right"/>
      <protection locked="0"/>
    </xf>
    <xf numFmtId="4" fontId="58" fillId="0" borderId="0" xfId="1072" applyNumberFormat="1" applyFont="1" applyBorder="1" applyAlignment="1" applyProtection="1">
      <alignment horizontal="right"/>
      <protection locked="0"/>
    </xf>
    <xf numFmtId="4" fontId="61" fillId="0" borderId="0" xfId="0" applyNumberFormat="1" applyFont="1" applyFill="1" applyBorder="1" applyAlignment="1" applyProtection="1">
      <alignment horizontal="right"/>
      <protection locked="0"/>
    </xf>
    <xf numFmtId="4" fontId="58" fillId="0" borderId="0" xfId="3732" applyNumberFormat="1" applyFont="1" applyBorder="1" applyAlignment="1" applyProtection="1">
      <alignment horizontal="right"/>
      <protection locked="0"/>
    </xf>
    <xf numFmtId="4" fontId="59" fillId="0" borderId="0" xfId="1072" applyNumberFormat="1" applyFont="1" applyFill="1" applyBorder="1" applyAlignment="1" applyProtection="1">
      <alignment horizontal="right" wrapText="1"/>
      <protection locked="0"/>
    </xf>
    <xf numFmtId="166" fontId="165" fillId="0" borderId="24" xfId="6618" applyNumberFormat="1" applyFont="1" applyBorder="1" applyProtection="1">
      <protection locked="0"/>
    </xf>
    <xf numFmtId="166" fontId="165" fillId="0" borderId="24" xfId="6618" applyNumberFormat="1" applyFont="1" applyBorder="1" applyAlignment="1" applyProtection="1">
      <protection locked="0"/>
    </xf>
    <xf numFmtId="0" fontId="181" fillId="0" borderId="24" xfId="6618" applyFont="1" applyBorder="1" applyProtection="1">
      <protection locked="0"/>
    </xf>
    <xf numFmtId="0" fontId="165" fillId="0" borderId="24" xfId="6618" applyFont="1" applyBorder="1" applyProtection="1">
      <protection locked="0"/>
    </xf>
    <xf numFmtId="166" fontId="165" fillId="0" borderId="35" xfId="6618" applyNumberFormat="1" applyFont="1" applyBorder="1" applyProtection="1">
      <protection locked="0"/>
    </xf>
    <xf numFmtId="0" fontId="165" fillId="0" borderId="35" xfId="6618" applyFont="1" applyBorder="1" applyProtection="1">
      <protection locked="0"/>
    </xf>
    <xf numFmtId="4" fontId="165" fillId="0" borderId="35" xfId="6618" applyNumberFormat="1" applyFont="1" applyBorder="1" applyProtection="1">
      <protection locked="0"/>
    </xf>
    <xf numFmtId="4" fontId="184" fillId="0" borderId="0" xfId="6622" applyNumberFormat="1" applyFont="1" applyAlignment="1" applyProtection="1">
      <alignment horizontal="right"/>
      <protection locked="0"/>
    </xf>
    <xf numFmtId="0" fontId="184" fillId="0" borderId="0" xfId="6623" applyFont="1" applyProtection="1">
      <protection locked="0"/>
    </xf>
    <xf numFmtId="49" fontId="165" fillId="0" borderId="13" xfId="6618" applyNumberFormat="1" applyFont="1" applyBorder="1" applyAlignment="1" applyProtection="1">
      <alignment vertical="top"/>
    </xf>
    <xf numFmtId="0" fontId="165" fillId="0" borderId="13" xfId="6618" applyFont="1" applyBorder="1" applyAlignment="1" applyProtection="1">
      <alignment vertical="top" wrapText="1"/>
    </xf>
    <xf numFmtId="0" fontId="165" fillId="0" borderId="13" xfId="6618" applyFont="1" applyBorder="1" applyAlignment="1" applyProtection="1">
      <alignment horizontal="center"/>
    </xf>
    <xf numFmtId="0" fontId="165" fillId="0" borderId="0" xfId="6618" applyFont="1" applyBorder="1" applyProtection="1"/>
    <xf numFmtId="0" fontId="165" fillId="0" borderId="0" xfId="6618" applyFont="1" applyProtection="1"/>
    <xf numFmtId="49" fontId="165" fillId="0" borderId="0" xfId="6618" applyNumberFormat="1" applyFont="1" applyBorder="1" applyAlignment="1" applyProtection="1">
      <alignment vertical="top"/>
    </xf>
    <xf numFmtId="0" fontId="165" fillId="0" borderId="0" xfId="6618" applyFont="1" applyBorder="1" applyAlignment="1" applyProtection="1">
      <alignment vertical="top" wrapText="1"/>
    </xf>
    <xf numFmtId="0" fontId="165" fillId="0" borderId="0" xfId="6618" applyFont="1" applyBorder="1" applyAlignment="1" applyProtection="1">
      <alignment horizontal="center"/>
    </xf>
    <xf numFmtId="4" fontId="165" fillId="0" borderId="0" xfId="6618" applyNumberFormat="1" applyFont="1" applyBorder="1" applyAlignment="1" applyProtection="1">
      <alignment horizontal="center"/>
    </xf>
    <xf numFmtId="0" fontId="165" fillId="0" borderId="0" xfId="6618" applyFont="1" applyBorder="1" applyAlignment="1" applyProtection="1">
      <alignment vertical="top"/>
    </xf>
    <xf numFmtId="0" fontId="165" fillId="0" borderId="0" xfId="6618" applyFont="1" applyBorder="1" applyAlignment="1" applyProtection="1">
      <alignment horizontal="right" vertical="top"/>
    </xf>
    <xf numFmtId="0" fontId="165" fillId="0" borderId="24" xfId="6618" applyFont="1" applyBorder="1" applyAlignment="1" applyProtection="1">
      <alignment horizontal="center" vertical="center" wrapText="1"/>
    </xf>
    <xf numFmtId="49" fontId="165" fillId="0" borderId="33" xfId="6618" applyNumberFormat="1" applyFont="1" applyBorder="1" applyAlignment="1" applyProtection="1">
      <alignment horizontal="center" vertical="center"/>
    </xf>
    <xf numFmtId="0" fontId="165" fillId="0" borderId="33" xfId="6618" applyFont="1" applyBorder="1" applyAlignment="1" applyProtection="1">
      <alignment horizontal="center" vertical="center" wrapText="1"/>
    </xf>
    <xf numFmtId="0" fontId="165" fillId="0" borderId="33" xfId="6618" applyFont="1" applyBorder="1" applyAlignment="1" applyProtection="1">
      <alignment horizontal="center" vertical="center"/>
    </xf>
    <xf numFmtId="1" fontId="165" fillId="0" borderId="33" xfId="6618" applyNumberFormat="1" applyFont="1" applyBorder="1" applyAlignment="1" applyProtection="1">
      <alignment horizontal="center" vertical="center"/>
    </xf>
    <xf numFmtId="0" fontId="165" fillId="0" borderId="34" xfId="6618" applyFont="1" applyBorder="1" applyAlignment="1" applyProtection="1">
      <alignment horizontal="center" vertical="center"/>
    </xf>
    <xf numFmtId="49" fontId="165" fillId="0" borderId="35" xfId="6618" applyNumberFormat="1" applyFont="1" applyBorder="1" applyAlignment="1" applyProtection="1">
      <alignment vertical="top"/>
    </xf>
    <xf numFmtId="0" fontId="165" fillId="0" borderId="35" xfId="6618" applyFont="1" applyBorder="1" applyAlignment="1" applyProtection="1">
      <alignment vertical="top" wrapText="1"/>
    </xf>
    <xf numFmtId="0" fontId="165" fillId="0" borderId="35" xfId="6618" applyFont="1" applyBorder="1" applyAlignment="1" applyProtection="1">
      <alignment horizontal="center"/>
    </xf>
    <xf numFmtId="4" fontId="165" fillId="0" borderId="35" xfId="6618" applyNumberFormat="1" applyFont="1" applyBorder="1" applyAlignment="1" applyProtection="1"/>
    <xf numFmtId="196" fontId="165" fillId="0" borderId="35" xfId="6618" applyNumberFormat="1" applyFont="1" applyBorder="1" applyProtection="1"/>
    <xf numFmtId="0" fontId="165" fillId="0" borderId="35" xfId="6618" applyFont="1" applyBorder="1" applyProtection="1"/>
    <xf numFmtId="49" fontId="178" fillId="0" borderId="35" xfId="6618" applyNumberFormat="1" applyFont="1" applyBorder="1" applyAlignment="1" applyProtection="1">
      <alignment vertical="top"/>
    </xf>
    <xf numFmtId="0" fontId="178" fillId="0" borderId="35" xfId="6618" applyFont="1" applyBorder="1" applyAlignment="1" applyProtection="1">
      <alignment vertical="top" wrapText="1"/>
    </xf>
    <xf numFmtId="0" fontId="183" fillId="0" borderId="0" xfId="6618" applyFont="1" applyProtection="1"/>
    <xf numFmtId="49" fontId="176" fillId="0" borderId="44" xfId="6618" applyNumberFormat="1" applyFont="1" applyBorder="1" applyAlignment="1" applyProtection="1">
      <alignment horizontal="center" vertical="center"/>
    </xf>
    <xf numFmtId="0" fontId="175" fillId="0" borderId="36" xfId="6618" applyFont="1" applyBorder="1" applyAlignment="1" applyProtection="1">
      <alignment horizontal="left" vertical="top" wrapText="1"/>
    </xf>
    <xf numFmtId="0" fontId="176" fillId="0" borderId="36" xfId="6618" applyFont="1" applyBorder="1" applyAlignment="1" applyProtection="1">
      <alignment horizontal="center" vertical="center"/>
    </xf>
    <xf numFmtId="1" fontId="176" fillId="0" borderId="36" xfId="6618" applyNumberFormat="1" applyFont="1" applyBorder="1" applyAlignment="1" applyProtection="1">
      <alignment horizontal="center" vertical="center"/>
    </xf>
    <xf numFmtId="166" fontId="176" fillId="0" borderId="36" xfId="6618" applyNumberFormat="1" applyFont="1" applyBorder="1" applyAlignment="1" applyProtection="1">
      <alignment horizontal="right" vertical="center"/>
    </xf>
    <xf numFmtId="4" fontId="176" fillId="0" borderId="45" xfId="6618" applyNumberFormat="1" applyFont="1" applyBorder="1" applyAlignment="1" applyProtection="1">
      <alignment horizontal="right" vertical="center"/>
    </xf>
    <xf numFmtId="49" fontId="165" fillId="0" borderId="46" xfId="6618" applyNumberFormat="1" applyFont="1" applyBorder="1" applyAlignment="1" applyProtection="1">
      <alignment horizontal="center" vertical="center"/>
    </xf>
    <xf numFmtId="0" fontId="165" fillId="0" borderId="35" xfId="6618" applyFont="1" applyBorder="1" applyAlignment="1" applyProtection="1">
      <alignment horizontal="center" vertical="center"/>
    </xf>
    <xf numFmtId="2" fontId="165" fillId="0" borderId="35" xfId="6618" applyNumberFormat="1" applyFont="1" applyBorder="1" applyAlignment="1" applyProtection="1">
      <alignment horizontal="center" vertical="center"/>
    </xf>
    <xf numFmtId="166" fontId="165" fillId="0" borderId="42" xfId="6618" applyNumberFormat="1" applyFont="1" applyBorder="1" applyAlignment="1" applyProtection="1">
      <alignment horizontal="center" vertical="center"/>
    </xf>
    <xf numFmtId="49" fontId="165" fillId="0" borderId="47" xfId="6618" applyNumberFormat="1" applyFont="1" applyBorder="1" applyAlignment="1" applyProtection="1">
      <alignment horizontal="center" vertical="center"/>
    </xf>
    <xf numFmtId="0" fontId="178" fillId="0" borderId="37" xfId="6618" applyFont="1" applyBorder="1" applyAlignment="1" applyProtection="1">
      <alignment horizontal="left" vertical="top" wrapText="1"/>
    </xf>
    <xf numFmtId="0" fontId="165" fillId="0" borderId="37" xfId="6618" applyFont="1" applyBorder="1" applyAlignment="1" applyProtection="1">
      <alignment horizontal="center" vertical="center"/>
    </xf>
    <xf numFmtId="1" fontId="165" fillId="0" borderId="37" xfId="6618" applyNumberFormat="1" applyFont="1" applyBorder="1" applyAlignment="1" applyProtection="1">
      <alignment horizontal="center" vertical="center"/>
    </xf>
    <xf numFmtId="4" fontId="165" fillId="0" borderId="48" xfId="6618" applyNumberFormat="1" applyFont="1" applyBorder="1" applyAlignment="1" applyProtection="1">
      <alignment horizontal="right" vertical="center"/>
    </xf>
    <xf numFmtId="0" fontId="165" fillId="0" borderId="46" xfId="6618" applyFont="1" applyBorder="1" applyAlignment="1" applyProtection="1">
      <alignment horizontal="center" vertical="center"/>
    </xf>
    <xf numFmtId="0" fontId="165" fillId="0" borderId="36" xfId="6618" applyFont="1" applyBorder="1" applyAlignment="1" applyProtection="1">
      <alignment vertical="center" wrapText="1"/>
    </xf>
    <xf numFmtId="0" fontId="165" fillId="0" borderId="35" xfId="6618" applyFont="1" applyBorder="1" applyAlignment="1" applyProtection="1">
      <alignment vertical="center"/>
    </xf>
    <xf numFmtId="0" fontId="165" fillId="0" borderId="35" xfId="6618" applyFont="1" applyBorder="1" applyAlignment="1" applyProtection="1">
      <alignment horizontal="left" vertical="top" wrapText="1"/>
    </xf>
    <xf numFmtId="0" fontId="165" fillId="0" borderId="35" xfId="6618" applyFont="1" applyBorder="1" applyAlignment="1" applyProtection="1">
      <alignment horizontal="center" vertical="center" wrapText="1"/>
    </xf>
    <xf numFmtId="0" fontId="165" fillId="0" borderId="46" xfId="6618" applyFont="1" applyBorder="1" applyAlignment="1" applyProtection="1">
      <alignment horizontal="center" vertical="center" wrapText="1"/>
    </xf>
    <xf numFmtId="0" fontId="165" fillId="0" borderId="36" xfId="6618" applyFont="1" applyBorder="1" applyAlignment="1" applyProtection="1">
      <alignment horizontal="left" vertical="top" wrapText="1"/>
    </xf>
    <xf numFmtId="0" fontId="186" fillId="0" borderId="35" xfId="6618" applyFont="1" applyBorder="1" applyAlignment="1" applyProtection="1">
      <alignment horizontal="left" vertical="top" wrapText="1"/>
    </xf>
    <xf numFmtId="49" fontId="165" fillId="0" borderId="35" xfId="6618" applyNumberFormat="1" applyFont="1" applyBorder="1" applyAlignment="1" applyProtection="1">
      <alignment vertical="top" wrapText="1"/>
    </xf>
    <xf numFmtId="49" fontId="165" fillId="0" borderId="49" xfId="6618" applyNumberFormat="1" applyFont="1" applyBorder="1" applyAlignment="1" applyProtection="1">
      <alignment horizontal="center" vertical="center"/>
    </xf>
    <xf numFmtId="0" fontId="165" fillId="0" borderId="50" xfId="6618" applyFont="1" applyBorder="1" applyAlignment="1" applyProtection="1">
      <alignment horizontal="left" vertical="top" wrapText="1"/>
    </xf>
    <xf numFmtId="0" fontId="165" fillId="0" borderId="50" xfId="6618" applyFont="1" applyBorder="1" applyAlignment="1" applyProtection="1">
      <alignment horizontal="center" vertical="center" wrapText="1"/>
    </xf>
    <xf numFmtId="2" fontId="165" fillId="0" borderId="50" xfId="6618" applyNumberFormat="1" applyFont="1" applyBorder="1" applyAlignment="1" applyProtection="1">
      <alignment horizontal="center" vertical="center"/>
    </xf>
    <xf numFmtId="166" fontId="165" fillId="0" borderId="51" xfId="6618" applyNumberFormat="1" applyFont="1" applyBorder="1" applyAlignment="1" applyProtection="1">
      <alignment horizontal="center" vertical="center"/>
    </xf>
    <xf numFmtId="0" fontId="176" fillId="0" borderId="0" xfId="6618" applyFont="1" applyAlignment="1" applyProtection="1">
      <alignment horizontal="center" vertical="center"/>
    </xf>
    <xf numFmtId="0" fontId="176" fillId="0" borderId="0" xfId="6618" applyFont="1" applyProtection="1"/>
    <xf numFmtId="49" fontId="165" fillId="0" borderId="52" xfId="6618" applyNumberFormat="1" applyFont="1" applyFill="1" applyBorder="1" applyAlignment="1" applyProtection="1">
      <alignment horizontal="center" vertical="center"/>
    </xf>
    <xf numFmtId="0" fontId="178" fillId="0" borderId="18" xfId="6618" applyFont="1" applyFill="1" applyBorder="1" applyAlignment="1" applyProtection="1">
      <alignment horizontal="left" vertical="top" wrapText="1"/>
    </xf>
    <xf numFmtId="0" fontId="165" fillId="0" borderId="18" xfId="6618" applyFont="1" applyFill="1" applyBorder="1" applyAlignment="1" applyProtection="1">
      <alignment horizontal="center" vertical="center"/>
    </xf>
    <xf numFmtId="1" fontId="165" fillId="0" borderId="18" xfId="6618" applyNumberFormat="1" applyFont="1" applyFill="1" applyBorder="1" applyAlignment="1" applyProtection="1">
      <alignment horizontal="center" vertical="center"/>
    </xf>
    <xf numFmtId="166" fontId="165" fillId="0" borderId="18" xfId="6618" applyNumberFormat="1" applyFont="1" applyFill="1" applyBorder="1" applyAlignment="1" applyProtection="1">
      <alignment horizontal="right" vertical="center"/>
    </xf>
    <xf numFmtId="166" fontId="165" fillId="0" borderId="53" xfId="6618" applyNumberFormat="1" applyFont="1" applyFill="1" applyBorder="1" applyAlignment="1" applyProtection="1">
      <alignment horizontal="center" vertical="center"/>
    </xf>
    <xf numFmtId="0" fontId="165" fillId="0" borderId="0" xfId="6618" applyFont="1" applyAlignment="1" applyProtection="1">
      <alignment horizontal="center"/>
    </xf>
    <xf numFmtId="0" fontId="165" fillId="0" borderId="0" xfId="6618" applyFont="1" applyAlignment="1" applyProtection="1">
      <alignment horizontal="left"/>
    </xf>
    <xf numFmtId="4" fontId="165" fillId="0" borderId="0" xfId="6618" applyNumberFormat="1" applyFont="1" applyFill="1" applyAlignment="1" applyProtection="1">
      <alignment horizontal="right"/>
    </xf>
    <xf numFmtId="0" fontId="112" fillId="0" borderId="0" xfId="6229" applyFont="1" applyProtection="1"/>
    <xf numFmtId="0" fontId="79" fillId="0" borderId="0" xfId="6229" applyFont="1" applyProtection="1"/>
    <xf numFmtId="0" fontId="29" fillId="0" borderId="0" xfId="6229" applyProtection="1"/>
    <xf numFmtId="0" fontId="95" fillId="0" borderId="0" xfId="6229" applyFont="1" applyProtection="1"/>
    <xf numFmtId="0" fontId="53" fillId="0" borderId="0" xfId="6229" applyFont="1" applyProtection="1"/>
    <xf numFmtId="0" fontId="13" fillId="0" borderId="0" xfId="6229" applyFont="1" applyProtection="1"/>
    <xf numFmtId="0" fontId="187" fillId="0" borderId="0" xfId="6229" applyFont="1" applyProtection="1"/>
    <xf numFmtId="0" fontId="188" fillId="0" borderId="0" xfId="6229" applyFont="1" applyProtection="1"/>
    <xf numFmtId="0" fontId="189" fillId="0" borderId="0" xfId="6229" applyFont="1" applyProtection="1"/>
    <xf numFmtId="40" fontId="13" fillId="0" borderId="0" xfId="1706" applyFont="1" applyProtection="1"/>
    <xf numFmtId="40" fontId="189" fillId="0" borderId="0" xfId="1706" applyFont="1" applyProtection="1"/>
    <xf numFmtId="4" fontId="13" fillId="0" borderId="0" xfId="6624" applyNumberFormat="1" applyFont="1" applyAlignment="1" applyProtection="1"/>
    <xf numFmtId="4" fontId="13" fillId="0" borderId="0" xfId="6229" applyNumberFormat="1" applyFont="1" applyAlignment="1" applyProtection="1"/>
    <xf numFmtId="0" fontId="13" fillId="0" borderId="0" xfId="6624" applyFont="1" applyProtection="1"/>
    <xf numFmtId="0" fontId="13" fillId="0" borderId="0" xfId="6624" applyFont="1" applyAlignment="1" applyProtection="1">
      <alignment wrapText="1"/>
    </xf>
    <xf numFmtId="0" fontId="53" fillId="0" borderId="0" xfId="6229" applyFont="1" applyAlignment="1" applyProtection="1">
      <alignment horizontal="center"/>
    </xf>
    <xf numFmtId="0" fontId="13" fillId="0" borderId="0" xfId="6229" applyFont="1" applyAlignment="1" applyProtection="1">
      <alignment horizontal="right" vertical="top"/>
    </xf>
    <xf numFmtId="0" fontId="13" fillId="0" borderId="0" xfId="6229" applyFont="1" applyAlignment="1" applyProtection="1">
      <alignment vertical="top" wrapText="1"/>
    </xf>
    <xf numFmtId="0" fontId="187" fillId="0" borderId="0" xfId="6229" applyFont="1" applyAlignment="1" applyProtection="1">
      <alignment horizontal="center"/>
    </xf>
    <xf numFmtId="0" fontId="13" fillId="0" borderId="0" xfId="6624" applyFont="1" applyAlignment="1" applyProtection="1">
      <alignment horizontal="right" vertical="top"/>
    </xf>
    <xf numFmtId="0" fontId="89" fillId="0" borderId="0" xfId="6624" applyNumberFormat="1" applyFont="1" applyAlignment="1" applyProtection="1">
      <alignment horizontal="left" vertical="top" wrapText="1"/>
    </xf>
    <xf numFmtId="0" fontId="62" fillId="0" borderId="0" xfId="4238" applyFont="1" applyAlignment="1" applyProtection="1">
      <alignment horizontal="right"/>
    </xf>
    <xf numFmtId="4" fontId="62" fillId="0" borderId="0" xfId="4238" applyNumberFormat="1" applyFont="1" applyAlignment="1" applyProtection="1">
      <alignment horizontal="right"/>
    </xf>
    <xf numFmtId="0" fontId="13" fillId="0" borderId="0" xfId="6229" applyFont="1" applyAlignment="1" applyProtection="1">
      <alignment wrapText="1"/>
    </xf>
    <xf numFmtId="0" fontId="13" fillId="0" borderId="0" xfId="6229" applyFont="1" applyAlignment="1" applyProtection="1">
      <alignment vertical="center"/>
    </xf>
    <xf numFmtId="0" fontId="13" fillId="0" borderId="0" xfId="6229" applyFont="1" applyAlignment="1" applyProtection="1">
      <alignment vertical="center" wrapText="1"/>
    </xf>
    <xf numFmtId="0" fontId="13" fillId="0" borderId="0" xfId="6229" applyFont="1" applyAlignment="1" applyProtection="1">
      <alignment horizontal="center"/>
    </xf>
    <xf numFmtId="2" fontId="13" fillId="0" borderId="0" xfId="6229" applyNumberFormat="1" applyFont="1" applyProtection="1"/>
    <xf numFmtId="0" fontId="13" fillId="0" borderId="0" xfId="6229" applyFont="1" applyAlignment="1" applyProtection="1">
      <alignment horizontal="right"/>
    </xf>
    <xf numFmtId="40" fontId="13" fillId="0" borderId="0" xfId="1706" applyNumberFormat="1" applyFont="1" applyProtection="1"/>
    <xf numFmtId="49" fontId="62" fillId="0" borderId="0" xfId="6624" applyNumberFormat="1" applyFont="1" applyAlignment="1" applyProtection="1">
      <alignment horizontal="right" vertical="top"/>
    </xf>
    <xf numFmtId="0" fontId="13" fillId="0" borderId="0" xfId="6624" applyFont="1" applyBorder="1" applyAlignment="1" applyProtection="1">
      <alignment wrapText="1"/>
    </xf>
    <xf numFmtId="0" fontId="53" fillId="0" borderId="0" xfId="6229" applyFont="1" applyBorder="1" applyProtection="1"/>
    <xf numFmtId="4" fontId="13" fillId="0" borderId="0" xfId="1706" applyNumberFormat="1" applyFont="1" applyBorder="1" applyProtection="1"/>
    <xf numFmtId="0" fontId="89" fillId="0" borderId="17" xfId="6624" applyNumberFormat="1" applyFont="1" applyBorder="1" applyAlignment="1" applyProtection="1">
      <alignment horizontal="left" vertical="top" wrapText="1"/>
    </xf>
    <xf numFmtId="0" fontId="13" fillId="0" borderId="17" xfId="6624" applyFont="1" applyBorder="1" applyAlignment="1" applyProtection="1">
      <alignment horizontal="right"/>
    </xf>
    <xf numFmtId="0" fontId="13" fillId="0" borderId="17" xfId="6624" applyFont="1" applyBorder="1" applyProtection="1"/>
    <xf numFmtId="14" fontId="62" fillId="0" borderId="0" xfId="4238" applyNumberFormat="1" applyFont="1" applyFill="1" applyBorder="1" applyAlignment="1" applyProtection="1">
      <alignment horizontal="right" vertical="top"/>
    </xf>
    <xf numFmtId="0" fontId="62" fillId="0" borderId="0" xfId="4238" applyFont="1" applyAlignment="1" applyProtection="1">
      <alignment horizontal="center" vertical="top"/>
    </xf>
    <xf numFmtId="0" fontId="62" fillId="0" borderId="0" xfId="4238" applyNumberFormat="1" applyFont="1" applyFill="1" applyBorder="1" applyAlignment="1" applyProtection="1">
      <alignment horizontal="right" vertical="top"/>
    </xf>
    <xf numFmtId="0" fontId="89" fillId="0" borderId="0" xfId="6624" applyNumberFormat="1" applyFont="1" applyAlignment="1" applyProtection="1">
      <alignment horizontal="left" wrapText="1"/>
    </xf>
    <xf numFmtId="0" fontId="62" fillId="0" borderId="0" xfId="4238" applyFont="1" applyAlignment="1" applyProtection="1">
      <alignment horizontal="right" vertical="top"/>
    </xf>
    <xf numFmtId="4" fontId="62" fillId="0" borderId="0" xfId="4238" applyNumberFormat="1" applyFont="1" applyFill="1" applyAlignment="1" applyProtection="1">
      <alignment horizontal="right"/>
    </xf>
    <xf numFmtId="0" fontId="13" fillId="0" borderId="0" xfId="6624" applyFont="1" applyFill="1" applyAlignment="1" applyProtection="1">
      <alignment horizontal="right" vertical="top"/>
    </xf>
    <xf numFmtId="0" fontId="62" fillId="0" borderId="13" xfId="4238" applyFont="1" applyBorder="1" applyAlignment="1" applyProtection="1">
      <alignment horizontal="right" vertical="top"/>
    </xf>
    <xf numFmtId="4" fontId="62" fillId="0" borderId="13" xfId="6624" applyNumberFormat="1" applyFont="1" applyFill="1" applyBorder="1" applyAlignment="1" applyProtection="1"/>
    <xf numFmtId="49" fontId="62" fillId="0" borderId="0" xfId="6624" applyNumberFormat="1" applyFont="1" applyFill="1" applyBorder="1" applyAlignment="1" applyProtection="1">
      <alignment vertical="top"/>
    </xf>
    <xf numFmtId="0" fontId="89" fillId="0" borderId="0" xfId="6624" applyNumberFormat="1" applyFont="1" applyBorder="1" applyAlignment="1" applyProtection="1">
      <alignment horizontal="left" vertical="top" wrapText="1"/>
    </xf>
    <xf numFmtId="0" fontId="13" fillId="0" borderId="0" xfId="6624" applyFont="1" applyBorder="1" applyAlignment="1" applyProtection="1">
      <alignment horizontal="right"/>
    </xf>
    <xf numFmtId="0" fontId="13" fillId="0" borderId="0" xfId="6624" applyFont="1" applyBorder="1" applyProtection="1"/>
    <xf numFmtId="0" fontId="62" fillId="0" borderId="0" xfId="4238" applyFont="1" applyAlignment="1" applyProtection="1">
      <alignment horizontal="center"/>
    </xf>
    <xf numFmtId="4" fontId="13" fillId="0" borderId="0" xfId="6229" applyNumberFormat="1" applyFont="1" applyProtection="1"/>
    <xf numFmtId="0" fontId="62" fillId="0" borderId="0" xfId="4238" applyFont="1" applyFill="1" applyAlignment="1" applyProtection="1">
      <alignment horizontal="right"/>
    </xf>
    <xf numFmtId="0" fontId="62" fillId="0" borderId="13" xfId="4238" applyFont="1" applyBorder="1" applyAlignment="1" applyProtection="1">
      <alignment horizontal="right"/>
    </xf>
    <xf numFmtId="0" fontId="191" fillId="0" borderId="0" xfId="6229" applyFont="1" applyAlignment="1" applyProtection="1">
      <alignment horizontal="right" vertical="top"/>
    </xf>
    <xf numFmtId="0" fontId="191" fillId="0" borderId="0" xfId="6229" applyFont="1" applyAlignment="1" applyProtection="1">
      <alignment vertical="top" wrapText="1"/>
    </xf>
    <xf numFmtId="0" fontId="191" fillId="0" borderId="0" xfId="6229" applyFont="1" applyAlignment="1" applyProtection="1">
      <alignment vertical="top"/>
    </xf>
    <xf numFmtId="0" fontId="29" fillId="0" borderId="0" xfId="6229" applyFont="1" applyProtection="1"/>
    <xf numFmtId="0" fontId="191" fillId="0" borderId="0" xfId="6229" applyFont="1" applyProtection="1"/>
    <xf numFmtId="0" fontId="103" fillId="0" borderId="0" xfId="6229" applyFont="1" applyProtection="1"/>
    <xf numFmtId="0" fontId="191" fillId="0" borderId="0" xfId="6229" applyFont="1" applyAlignment="1" applyProtection="1">
      <alignment wrapText="1"/>
    </xf>
    <xf numFmtId="0" fontId="53" fillId="0" borderId="0" xfId="4238" applyNumberFormat="1" applyFont="1" applyBorder="1" applyAlignment="1" applyProtection="1">
      <alignment horizontal="right" vertical="top" wrapText="1"/>
    </xf>
    <xf numFmtId="0" fontId="53" fillId="0" borderId="0" xfId="6624" applyNumberFormat="1" applyFont="1" applyBorder="1" applyAlignment="1" applyProtection="1">
      <alignment horizontal="left" vertical="top"/>
    </xf>
    <xf numFmtId="0" fontId="13" fillId="0" borderId="0" xfId="4238" applyFont="1" applyAlignment="1" applyProtection="1">
      <alignment horizontal="right"/>
    </xf>
    <xf numFmtId="4" fontId="13" fillId="0" borderId="0" xfId="4238" applyNumberFormat="1" applyFont="1" applyAlignment="1" applyProtection="1">
      <alignment horizontal="right"/>
    </xf>
    <xf numFmtId="0" fontId="13" fillId="0" borderId="0" xfId="4238" applyNumberFormat="1" applyFont="1" applyFill="1" applyBorder="1" applyAlignment="1" applyProtection="1">
      <alignment horizontal="right" vertical="top"/>
    </xf>
    <xf numFmtId="0" fontId="62" fillId="0" borderId="0" xfId="6229" applyFont="1" applyFill="1" applyBorder="1" applyAlignment="1" applyProtection="1">
      <alignment horizontal="justify" vertical="top"/>
    </xf>
    <xf numFmtId="0" fontId="62" fillId="0" borderId="0" xfId="6229" applyFont="1" applyFill="1" applyBorder="1" applyProtection="1"/>
    <xf numFmtId="4" fontId="62" fillId="0" borderId="0" xfId="6229" applyNumberFormat="1" applyFont="1" applyBorder="1" applyProtection="1"/>
    <xf numFmtId="0" fontId="62" fillId="0" borderId="0" xfId="6229" quotePrefix="1" applyFont="1" applyFill="1" applyBorder="1" applyAlignment="1" applyProtection="1">
      <alignment horizontal="left" vertical="justify"/>
    </xf>
    <xf numFmtId="0" fontId="62" fillId="0" borderId="0" xfId="6229" applyFont="1" applyFill="1" applyBorder="1" applyAlignment="1" applyProtection="1">
      <alignment horizontal="right"/>
    </xf>
    <xf numFmtId="0" fontId="13" fillId="0" borderId="0" xfId="6229" quotePrefix="1" applyFont="1" applyFill="1" applyBorder="1" applyAlignment="1" applyProtection="1">
      <alignment horizontal="left" vertical="justify"/>
    </xf>
    <xf numFmtId="0" fontId="62" fillId="0" borderId="0" xfId="6229" quotePrefix="1" applyFont="1" applyFill="1" applyBorder="1" applyAlignment="1" applyProtection="1">
      <alignment horizontal="left" vertical="justify" wrapText="1"/>
    </xf>
    <xf numFmtId="0" fontId="13" fillId="0" borderId="0" xfId="3443" applyFont="1" applyFill="1" applyBorder="1" applyAlignment="1" applyProtection="1">
      <alignment horizontal="left" vertical="top" wrapText="1"/>
    </xf>
    <xf numFmtId="0" fontId="13" fillId="0" borderId="0" xfId="3443" applyFont="1" applyFill="1" applyBorder="1" applyAlignment="1" applyProtection="1">
      <alignment horizontal="center" wrapText="1"/>
    </xf>
    <xf numFmtId="0" fontId="196" fillId="0" borderId="0" xfId="4238" applyNumberFormat="1" applyFont="1" applyBorder="1" applyAlignment="1" applyProtection="1">
      <alignment horizontal="right" vertical="top" wrapText="1"/>
    </xf>
    <xf numFmtId="0" fontId="13" fillId="0" borderId="0" xfId="3443" applyFont="1" applyFill="1" applyBorder="1" applyAlignment="1" applyProtection="1">
      <alignment horizontal="justify" vertical="top" wrapText="1"/>
    </xf>
    <xf numFmtId="0" fontId="13" fillId="0" borderId="0" xfId="3443" applyFont="1" applyFill="1" applyBorder="1" applyAlignment="1" applyProtection="1">
      <alignment horizontal="right" wrapText="1"/>
    </xf>
    <xf numFmtId="0" fontId="13" fillId="0" borderId="0" xfId="6229" applyFont="1" applyFill="1" applyBorder="1" applyAlignment="1" applyProtection="1">
      <alignment horizontal="justify" vertical="top"/>
    </xf>
    <xf numFmtId="0" fontId="13" fillId="0" borderId="0" xfId="6229" applyFont="1" applyFill="1" applyBorder="1" applyAlignment="1" applyProtection="1">
      <alignment horizontal="right"/>
    </xf>
    <xf numFmtId="1" fontId="13" fillId="0" borderId="0" xfId="6229" applyNumberFormat="1" applyFont="1" applyFill="1" applyBorder="1" applyAlignment="1" applyProtection="1">
      <alignment horizontal="right"/>
    </xf>
    <xf numFmtId="4" fontId="13" fillId="0" borderId="0" xfId="6229" applyNumberFormat="1" applyFont="1" applyBorder="1" applyProtection="1"/>
    <xf numFmtId="0" fontId="13" fillId="0" borderId="0" xfId="6229" quotePrefix="1" applyFont="1" applyFill="1" applyBorder="1" applyAlignment="1" applyProtection="1">
      <alignment horizontal="left" vertical="top" wrapText="1"/>
    </xf>
    <xf numFmtId="0" fontId="13" fillId="0" borderId="0" xfId="6624" applyNumberFormat="1" applyFont="1" applyAlignment="1" applyProtection="1">
      <alignment horizontal="left" vertical="top" wrapText="1"/>
    </xf>
    <xf numFmtId="0" fontId="62" fillId="0" borderId="0" xfId="4238" applyFont="1" applyBorder="1" applyAlignment="1" applyProtection="1">
      <alignment horizontal="right"/>
    </xf>
    <xf numFmtId="4" fontId="62" fillId="0" borderId="0" xfId="4238" applyNumberFormat="1" applyFont="1" applyBorder="1" applyAlignment="1" applyProtection="1">
      <alignment horizontal="right"/>
    </xf>
    <xf numFmtId="0" fontId="196" fillId="0" borderId="0" xfId="6229" applyFont="1" applyFill="1" applyBorder="1" applyAlignment="1" applyProtection="1">
      <alignment horizontal="left"/>
    </xf>
    <xf numFmtId="0" fontId="13" fillId="0" borderId="0" xfId="6229" quotePrefix="1" applyFont="1" applyFill="1" applyBorder="1" applyAlignment="1" applyProtection="1">
      <alignment horizontal="left" vertical="justify" wrapText="1"/>
    </xf>
    <xf numFmtId="0" fontId="13" fillId="0" borderId="0" xfId="6229" applyFont="1" applyBorder="1" applyAlignment="1" applyProtection="1">
      <alignment horizontal="right"/>
    </xf>
    <xf numFmtId="4" fontId="89" fillId="0" borderId="0" xfId="6229" applyNumberFormat="1" applyFont="1" applyBorder="1" applyProtection="1"/>
    <xf numFmtId="0" fontId="62" fillId="0" borderId="0" xfId="6229" applyFont="1" applyAlignment="1" applyProtection="1">
      <alignment horizontal="center"/>
    </xf>
    <xf numFmtId="0" fontId="62" fillId="0" borderId="0" xfId="6229" applyFont="1" applyProtection="1"/>
    <xf numFmtId="0" fontId="62" fillId="0" borderId="0" xfId="6229" applyFont="1" applyAlignment="1" applyProtection="1">
      <alignment horizontal="right"/>
    </xf>
    <xf numFmtId="2" fontId="62" fillId="0" borderId="0" xfId="6229" applyNumberFormat="1" applyFont="1" applyProtection="1"/>
    <xf numFmtId="0" fontId="62" fillId="0" borderId="0" xfId="4238" applyFont="1" applyBorder="1" applyAlignment="1" applyProtection="1">
      <alignment horizontal="right" vertical="top"/>
    </xf>
    <xf numFmtId="4" fontId="62" fillId="0" borderId="0" xfId="4238" applyNumberFormat="1" applyFont="1" applyBorder="1" applyAlignment="1" applyProtection="1">
      <alignment horizontal="right" vertical="top"/>
    </xf>
    <xf numFmtId="4" fontId="62" fillId="0" borderId="0" xfId="4238" applyNumberFormat="1" applyFont="1" applyAlignment="1" applyProtection="1">
      <alignment horizontal="right" vertical="top"/>
    </xf>
    <xf numFmtId="40" fontId="197" fillId="0" borderId="0" xfId="1706" applyFont="1" applyProtection="1"/>
    <xf numFmtId="0" fontId="197" fillId="0" borderId="0" xfId="6229" applyFont="1" applyProtection="1"/>
    <xf numFmtId="17" fontId="13" fillId="0" borderId="0" xfId="6229" applyNumberFormat="1" applyFont="1" applyAlignment="1" applyProtection="1">
      <alignment horizontal="right" vertical="top"/>
    </xf>
    <xf numFmtId="0" fontId="13" fillId="0" borderId="0" xfId="6229" quotePrefix="1" applyFont="1" applyFill="1" applyBorder="1" applyAlignment="1" applyProtection="1">
      <alignment horizontal="justify" vertical="top" wrapText="1"/>
    </xf>
    <xf numFmtId="0" fontId="13" fillId="0" borderId="0" xfId="6229" applyFont="1" applyAlignment="1" applyProtection="1">
      <alignment vertical="top"/>
    </xf>
    <xf numFmtId="2" fontId="13" fillId="0" borderId="0" xfId="6229" applyNumberFormat="1" applyFont="1" applyAlignment="1" applyProtection="1">
      <alignment vertical="top"/>
    </xf>
    <xf numFmtId="17" fontId="13" fillId="0" borderId="0" xfId="6229" applyNumberFormat="1" applyFont="1" applyAlignment="1" applyProtection="1">
      <alignment vertical="top"/>
    </xf>
    <xf numFmtId="0" fontId="13" fillId="0" borderId="0" xfId="6624" applyNumberFormat="1" applyFont="1" applyFill="1" applyAlignment="1" applyProtection="1">
      <alignment horizontal="left" vertical="top" wrapText="1"/>
    </xf>
    <xf numFmtId="0" fontId="13" fillId="0" borderId="0" xfId="3573" applyFont="1" applyBorder="1" applyAlignment="1" applyProtection="1">
      <alignment horizontal="left" vertical="top" wrapText="1"/>
    </xf>
    <xf numFmtId="0" fontId="62" fillId="0" borderId="0" xfId="6229" applyFont="1" applyAlignment="1" applyProtection="1">
      <alignment horizontal="left" vertical="top" wrapText="1"/>
    </xf>
    <xf numFmtId="0" fontId="62" fillId="0" borderId="0" xfId="1002" applyFont="1" applyAlignment="1" applyProtection="1">
      <alignment horizontal="left" vertical="center" wrapText="1"/>
    </xf>
    <xf numFmtId="0" fontId="62" fillId="0" borderId="0" xfId="6229" applyFont="1" applyBorder="1" applyProtection="1"/>
    <xf numFmtId="4" fontId="62" fillId="0" borderId="0" xfId="6229" applyNumberFormat="1" applyFont="1" applyBorder="1" applyAlignment="1" applyProtection="1">
      <alignment horizontal="right" wrapText="1"/>
    </xf>
    <xf numFmtId="0" fontId="62" fillId="0" borderId="0" xfId="3573" applyFont="1" applyBorder="1" applyAlignment="1" applyProtection="1">
      <alignment horizontal="left" vertical="center" wrapText="1"/>
    </xf>
    <xf numFmtId="0" fontId="13" fillId="0" borderId="0" xfId="3573" applyFont="1" applyBorder="1" applyAlignment="1" applyProtection="1">
      <alignment horizontal="left" vertical="center" wrapText="1"/>
    </xf>
    <xf numFmtId="49" fontId="62" fillId="0" borderId="0" xfId="6624" applyNumberFormat="1" applyFont="1" applyBorder="1" applyAlignment="1" applyProtection="1">
      <alignment horizontal="right" vertical="top"/>
    </xf>
    <xf numFmtId="49" fontId="62" fillId="0" borderId="0" xfId="6624" applyNumberFormat="1" applyFont="1" applyBorder="1" applyAlignment="1" applyProtection="1">
      <alignment horizontal="left" vertical="top" wrapText="1"/>
    </xf>
    <xf numFmtId="0" fontId="13" fillId="0" borderId="0" xfId="6229" applyFont="1" applyAlignment="1" applyProtection="1">
      <alignment horizontal="left" vertical="center" wrapText="1"/>
    </xf>
    <xf numFmtId="4" fontId="13" fillId="0" borderId="0" xfId="6229" applyNumberFormat="1" applyFont="1" applyBorder="1" applyAlignment="1" applyProtection="1">
      <alignment horizontal="right" vertical="top" wrapText="1"/>
    </xf>
    <xf numFmtId="0" fontId="62" fillId="0" borderId="0" xfId="6229" applyFont="1" applyAlignment="1" applyProtection="1">
      <alignment wrapText="1"/>
    </xf>
    <xf numFmtId="0" fontId="62" fillId="0" borderId="0" xfId="6624" applyFont="1" applyAlignment="1" applyProtection="1">
      <alignment horizontal="left" wrapText="1"/>
    </xf>
    <xf numFmtId="0" fontId="198" fillId="0" borderId="0" xfId="6229" applyFont="1" applyProtection="1"/>
    <xf numFmtId="0" fontId="62" fillId="0" borderId="0" xfId="6229" applyFont="1" applyAlignment="1" applyProtection="1">
      <alignment vertical="top" wrapText="1"/>
    </xf>
    <xf numFmtId="4" fontId="13" fillId="87" borderId="0" xfId="6624" applyNumberFormat="1" applyFont="1" applyFill="1" applyAlignment="1" applyProtection="1"/>
    <xf numFmtId="0" fontId="62" fillId="0" borderId="0" xfId="6229" applyFont="1" applyAlignment="1" applyProtection="1">
      <alignment vertical="top"/>
    </xf>
    <xf numFmtId="0" fontId="13" fillId="0" borderId="0" xfId="6229" applyFont="1" applyFill="1" applyAlignment="1" applyProtection="1">
      <alignment horizontal="right"/>
    </xf>
    <xf numFmtId="4" fontId="13" fillId="0" borderId="0" xfId="6229" applyNumberFormat="1" applyFont="1" applyFill="1" applyAlignment="1" applyProtection="1">
      <alignment horizontal="right"/>
    </xf>
    <xf numFmtId="0" fontId="62" fillId="0" borderId="17" xfId="6229" applyFont="1" applyBorder="1" applyProtection="1"/>
    <xf numFmtId="0" fontId="62" fillId="0" borderId="17" xfId="6229" applyFont="1" applyBorder="1" applyAlignment="1" applyProtection="1">
      <alignment horizontal="right"/>
    </xf>
    <xf numFmtId="4" fontId="62" fillId="0" borderId="17" xfId="6229" applyNumberFormat="1" applyFont="1" applyBorder="1" applyAlignment="1" applyProtection="1">
      <alignment horizontal="right" vertical="top" wrapText="1"/>
    </xf>
    <xf numFmtId="0" fontId="62" fillId="0" borderId="0" xfId="6229" applyFont="1" applyBorder="1" applyAlignment="1" applyProtection="1">
      <alignment horizontal="right"/>
    </xf>
    <xf numFmtId="4" fontId="62" fillId="0" borderId="0" xfId="6229" applyNumberFormat="1" applyFont="1" applyBorder="1" applyAlignment="1" applyProtection="1">
      <alignment horizontal="right" vertical="top" wrapText="1"/>
    </xf>
    <xf numFmtId="0" fontId="62" fillId="0" borderId="0" xfId="6229" applyFont="1" applyBorder="1" applyAlignment="1" applyProtection="1">
      <alignment horizontal="right" vertical="top" wrapText="1"/>
    </xf>
    <xf numFmtId="0" fontId="62" fillId="0" borderId="0" xfId="6229" applyFont="1" applyBorder="1" applyAlignment="1" applyProtection="1">
      <alignment horizontal="left" vertical="top" wrapText="1"/>
    </xf>
    <xf numFmtId="0" fontId="62" fillId="0" borderId="0" xfId="6229" applyFont="1" applyAlignment="1" applyProtection="1">
      <alignment horizontal="left"/>
    </xf>
    <xf numFmtId="0" fontId="62" fillId="0" borderId="0" xfId="6229" applyFont="1" applyAlignment="1" applyProtection="1"/>
    <xf numFmtId="0" fontId="62" fillId="0" borderId="0" xfId="6229" applyFont="1" applyAlignment="1" applyProtection="1">
      <alignment horizontal="right" vertical="top"/>
    </xf>
    <xf numFmtId="0" fontId="191" fillId="0" borderId="0" xfId="6229" applyFont="1" applyBorder="1" applyAlignment="1" applyProtection="1">
      <alignment vertical="top" wrapText="1"/>
    </xf>
    <xf numFmtId="4" fontId="13" fillId="0" borderId="0" xfId="1706" applyNumberFormat="1" applyFont="1" applyAlignment="1" applyProtection="1">
      <alignment horizontal="right" vertical="top"/>
    </xf>
    <xf numFmtId="0" fontId="199" fillId="0" borderId="0" xfId="6229" applyFont="1" applyAlignment="1" applyProtection="1">
      <alignment horizontal="left" vertical="center"/>
    </xf>
    <xf numFmtId="4" fontId="13" fillId="0" borderId="0" xfId="6229" applyNumberFormat="1" applyFont="1" applyAlignment="1" applyProtection="1">
      <alignment horizontal="right"/>
    </xf>
    <xf numFmtId="0" fontId="89" fillId="0" borderId="0" xfId="6229" applyFont="1" applyAlignment="1" applyProtection="1">
      <alignment vertical="center" wrapText="1"/>
    </xf>
    <xf numFmtId="0" fontId="89" fillId="0" borderId="0" xfId="6229" applyFont="1" applyAlignment="1" applyProtection="1"/>
    <xf numFmtId="0" fontId="13" fillId="0" borderId="0" xfId="6229" applyFont="1" applyAlignment="1" applyProtection="1"/>
    <xf numFmtId="4" fontId="13" fillId="0" borderId="0" xfId="1706" applyNumberFormat="1" applyFont="1" applyAlignment="1" applyProtection="1">
      <alignment horizontal="right"/>
    </xf>
    <xf numFmtId="0" fontId="89" fillId="0" borderId="0" xfId="6229" applyFont="1" applyAlignment="1" applyProtection="1">
      <alignment vertical="center"/>
    </xf>
    <xf numFmtId="0" fontId="89" fillId="0" borderId="0" xfId="6229" applyFont="1" applyAlignment="1" applyProtection="1">
      <alignment horizontal="justify" vertical="center" wrapText="1"/>
    </xf>
    <xf numFmtId="0" fontId="89" fillId="0" borderId="0" xfId="6229" applyFont="1" applyAlignment="1" applyProtection="1">
      <alignment horizontal="left" vertical="center"/>
    </xf>
    <xf numFmtId="0" fontId="89" fillId="0" borderId="0" xfId="6229" applyFont="1" applyAlignment="1" applyProtection="1">
      <alignment horizontal="left" vertical="top" wrapText="1"/>
    </xf>
    <xf numFmtId="0" fontId="199" fillId="0" borderId="0" xfId="6229" applyFont="1" applyAlignment="1" applyProtection="1">
      <alignment horizontal="left" vertical="top" wrapText="1"/>
    </xf>
    <xf numFmtId="0" fontId="199" fillId="0" borderId="0" xfId="6229" applyFont="1" applyAlignment="1" applyProtection="1">
      <alignment vertical="center"/>
    </xf>
    <xf numFmtId="0" fontId="89" fillId="0" borderId="0" xfId="6229" applyFont="1" applyAlignment="1" applyProtection="1">
      <alignment horizontal="left" indent="4"/>
    </xf>
    <xf numFmtId="0" fontId="89" fillId="0" borderId="0" xfId="6229" applyFont="1" applyAlignment="1" applyProtection="1">
      <alignment vertical="top" wrapText="1"/>
    </xf>
    <xf numFmtId="4" fontId="13" fillId="0" borderId="0" xfId="6229" applyNumberFormat="1" applyFont="1" applyBorder="1" applyAlignment="1" applyProtection="1">
      <alignment horizontal="right" wrapText="1"/>
    </xf>
    <xf numFmtId="0" fontId="13" fillId="0" borderId="0" xfId="6624" applyFont="1" applyAlignment="1" applyProtection="1">
      <alignment vertical="top" wrapText="1"/>
    </xf>
    <xf numFmtId="0" fontId="13" fillId="0" borderId="0" xfId="3770" applyFont="1" applyProtection="1"/>
    <xf numFmtId="0" fontId="13" fillId="0" borderId="0" xfId="3770" applyFont="1" applyBorder="1" applyProtection="1"/>
    <xf numFmtId="0" fontId="13" fillId="0" borderId="0" xfId="6229" applyFont="1" applyBorder="1" applyProtection="1"/>
    <xf numFmtId="0" fontId="152" fillId="0" borderId="0" xfId="6229" applyFont="1" applyAlignment="1" applyProtection="1">
      <alignment horizontal="left"/>
    </xf>
    <xf numFmtId="0" fontId="152" fillId="0" borderId="0" xfId="6229" applyFont="1" applyProtection="1"/>
    <xf numFmtId="0" fontId="152" fillId="0" borderId="55" xfId="6229" applyFont="1" applyBorder="1" applyAlignment="1" applyProtection="1">
      <alignment horizontal="left"/>
    </xf>
    <xf numFmtId="0" fontId="152" fillId="0" borderId="55" xfId="6229" applyFont="1" applyBorder="1" applyProtection="1"/>
    <xf numFmtId="0" fontId="13" fillId="0" borderId="55" xfId="6229" applyFont="1" applyBorder="1" applyProtection="1"/>
    <xf numFmtId="0" fontId="13" fillId="0" borderId="55" xfId="6229" applyFont="1" applyFill="1" applyBorder="1" applyAlignment="1" applyProtection="1">
      <alignment horizontal="right"/>
    </xf>
    <xf numFmtId="4" fontId="152" fillId="0" borderId="55" xfId="6229" applyNumberFormat="1" applyFont="1" applyBorder="1" applyProtection="1"/>
    <xf numFmtId="0" fontId="13" fillId="0" borderId="0" xfId="6229" applyFont="1" applyBorder="1" applyAlignment="1" applyProtection="1">
      <alignment horizontal="left"/>
    </xf>
    <xf numFmtId="0" fontId="13" fillId="0" borderId="0" xfId="6229" applyFont="1" applyBorder="1" applyAlignment="1" applyProtection="1">
      <alignment horizontal="center"/>
    </xf>
    <xf numFmtId="4" fontId="13" fillId="0" borderId="0" xfId="6229" applyNumberFormat="1" applyFont="1" applyFill="1" applyBorder="1" applyAlignment="1" applyProtection="1">
      <alignment horizontal="right"/>
    </xf>
    <xf numFmtId="0" fontId="13" fillId="0" borderId="55" xfId="6229" applyFont="1" applyBorder="1" applyAlignment="1" applyProtection="1">
      <alignment horizontal="left"/>
    </xf>
    <xf numFmtId="0" fontId="13" fillId="0" borderId="55" xfId="6229" applyFont="1" applyBorder="1" applyAlignment="1" applyProtection="1">
      <alignment horizontal="center"/>
    </xf>
    <xf numFmtId="4" fontId="13" fillId="0" borderId="55" xfId="6229" applyNumberFormat="1" applyFont="1" applyFill="1" applyBorder="1" applyAlignment="1" applyProtection="1">
      <alignment horizontal="right"/>
    </xf>
    <xf numFmtId="4" fontId="13" fillId="0" borderId="0" xfId="6625" applyNumberFormat="1" applyFont="1" applyBorder="1" applyAlignment="1" applyProtection="1">
      <protection locked="0"/>
    </xf>
    <xf numFmtId="0" fontId="13" fillId="0" borderId="0" xfId="6229" applyFont="1" applyProtection="1">
      <protection locked="0"/>
    </xf>
    <xf numFmtId="0" fontId="187" fillId="0" borderId="0" xfId="6229" applyFont="1" applyProtection="1">
      <protection locked="0"/>
    </xf>
    <xf numFmtId="2" fontId="13" fillId="0" borderId="0" xfId="6229" applyNumberFormat="1" applyFont="1" applyProtection="1">
      <protection locked="0"/>
    </xf>
    <xf numFmtId="40" fontId="13" fillId="0" borderId="0" xfId="1706" applyNumberFormat="1" applyFont="1" applyProtection="1">
      <protection locked="0"/>
    </xf>
    <xf numFmtId="4" fontId="13" fillId="0" borderId="0" xfId="1706" applyNumberFormat="1" applyFont="1" applyBorder="1" applyProtection="1">
      <protection locked="0"/>
    </xf>
    <xf numFmtId="4" fontId="13" fillId="0" borderId="17" xfId="6624" applyNumberFormat="1" applyFont="1" applyBorder="1" applyAlignment="1" applyProtection="1">
      <protection locked="0"/>
    </xf>
    <xf numFmtId="4" fontId="13" fillId="0" borderId="0" xfId="6624" applyNumberFormat="1" applyFont="1" applyAlignment="1" applyProtection="1">
      <protection locked="0"/>
    </xf>
    <xf numFmtId="4" fontId="13" fillId="0" borderId="0" xfId="6624" applyNumberFormat="1" applyFont="1" applyBorder="1" applyAlignment="1" applyProtection="1">
      <protection locked="0"/>
    </xf>
    <xf numFmtId="4" fontId="191" fillId="0" borderId="0" xfId="6229" applyNumberFormat="1" applyFont="1" applyAlignment="1" applyProtection="1">
      <alignment vertical="top"/>
      <protection locked="0"/>
    </xf>
    <xf numFmtId="0" fontId="29" fillId="0" borderId="0" xfId="6229" applyProtection="1">
      <protection locked="0"/>
    </xf>
    <xf numFmtId="0" fontId="191" fillId="0" borderId="0" xfId="6229" applyFont="1" applyAlignment="1" applyProtection="1">
      <alignment vertical="top"/>
      <protection locked="0"/>
    </xf>
    <xf numFmtId="0" fontId="191" fillId="0" borderId="0" xfId="6229" applyFont="1" applyProtection="1">
      <protection locked="0"/>
    </xf>
    <xf numFmtId="4" fontId="194" fillId="0" borderId="0" xfId="6229" applyNumberFormat="1" applyFont="1" applyBorder="1" applyAlignment="1" applyProtection="1">
      <alignment horizontal="right"/>
      <protection locked="0"/>
    </xf>
    <xf numFmtId="4" fontId="191" fillId="0" borderId="0" xfId="6229" applyNumberFormat="1" applyFont="1" applyBorder="1" applyAlignment="1" applyProtection="1">
      <alignment horizontal="right"/>
      <protection locked="0"/>
    </xf>
    <xf numFmtId="4" fontId="89" fillId="0" borderId="0" xfId="6229" applyNumberFormat="1" applyFont="1" applyBorder="1" applyProtection="1">
      <protection locked="0"/>
    </xf>
    <xf numFmtId="2" fontId="62" fillId="0" borderId="0" xfId="6229" applyNumberFormat="1" applyFont="1" applyProtection="1">
      <protection locked="0"/>
    </xf>
    <xf numFmtId="4" fontId="13" fillId="0" borderId="0" xfId="6625" applyNumberFormat="1" applyFont="1" applyBorder="1" applyAlignment="1" applyProtection="1">
      <alignment vertical="top"/>
      <protection locked="0"/>
    </xf>
    <xf numFmtId="2" fontId="13" fillId="0" borderId="0" xfId="6229" applyNumberFormat="1" applyFont="1" applyAlignment="1" applyProtection="1">
      <alignment vertical="top"/>
      <protection locked="0"/>
    </xf>
    <xf numFmtId="4" fontId="53" fillId="87" borderId="0" xfId="6624" applyNumberFormat="1" applyFont="1" applyFill="1" applyBorder="1" applyAlignment="1" applyProtection="1">
      <alignment horizontal="right" wrapText="1"/>
      <protection locked="0"/>
    </xf>
    <xf numFmtId="4" fontId="13" fillId="0" borderId="0" xfId="6624" applyNumberFormat="1" applyFont="1" applyAlignment="1" applyProtection="1">
      <alignment vertical="top"/>
      <protection locked="0"/>
    </xf>
    <xf numFmtId="2" fontId="62" fillId="0" borderId="0" xfId="6229" applyNumberFormat="1" applyFont="1" applyBorder="1" applyAlignment="1" applyProtection="1">
      <alignment horizontal="right" wrapText="1"/>
      <protection locked="0"/>
    </xf>
    <xf numFmtId="4" fontId="13" fillId="0" borderId="0" xfId="6229" applyNumberFormat="1" applyFont="1" applyBorder="1" applyAlignment="1" applyProtection="1">
      <alignment horizontal="right" vertical="top" wrapText="1"/>
      <protection locked="0"/>
    </xf>
    <xf numFmtId="4" fontId="13" fillId="87" borderId="0" xfId="6624" applyNumberFormat="1" applyFont="1" applyFill="1" applyAlignment="1" applyProtection="1">
      <protection locked="0"/>
    </xf>
    <xf numFmtId="0" fontId="13" fillId="0" borderId="0" xfId="6229" applyFont="1" applyFill="1" applyAlignment="1" applyProtection="1">
      <alignment horizontal="right"/>
      <protection locked="0"/>
    </xf>
    <xf numFmtId="2" fontId="62" fillId="0" borderId="17" xfId="6229" applyNumberFormat="1" applyFont="1" applyBorder="1" applyAlignment="1" applyProtection="1">
      <alignment horizontal="right" vertical="top" wrapText="1"/>
      <protection locked="0"/>
    </xf>
    <xf numFmtId="2" fontId="62" fillId="0" borderId="0" xfId="6229" applyNumberFormat="1" applyFont="1" applyBorder="1" applyAlignment="1" applyProtection="1">
      <alignment horizontal="right" vertical="top" wrapText="1"/>
      <protection locked="0"/>
    </xf>
    <xf numFmtId="4" fontId="13" fillId="0" borderId="0" xfId="1706" applyNumberFormat="1" applyFont="1" applyAlignment="1" applyProtection="1">
      <alignment horizontal="right" vertical="top"/>
      <protection locked="0"/>
    </xf>
    <xf numFmtId="4" fontId="13" fillId="0" borderId="0" xfId="6229" applyNumberFormat="1" applyFont="1" applyAlignment="1" applyProtection="1">
      <alignment horizontal="right"/>
      <protection locked="0"/>
    </xf>
    <xf numFmtId="4" fontId="13" fillId="0" borderId="0" xfId="1706" applyNumberFormat="1" applyFont="1" applyAlignment="1" applyProtection="1">
      <alignment horizontal="right"/>
      <protection locked="0"/>
    </xf>
    <xf numFmtId="4" fontId="13" fillId="0" borderId="0" xfId="6625" applyNumberFormat="1" applyFont="1" applyBorder="1" applyAlignment="1" applyProtection="1">
      <alignment vertical="center"/>
      <protection locked="0"/>
    </xf>
    <xf numFmtId="0" fontId="13" fillId="0" borderId="0" xfId="6625" applyFont="1" applyBorder="1" applyAlignment="1" applyProtection="1">
      <alignment vertical="top"/>
      <protection locked="0"/>
    </xf>
    <xf numFmtId="4" fontId="13" fillId="0" borderId="0" xfId="6229" applyNumberFormat="1" applyFont="1" applyBorder="1" applyAlignment="1" applyProtection="1">
      <alignment horizontal="right" wrapText="1"/>
      <protection locked="0"/>
    </xf>
    <xf numFmtId="0" fontId="54" fillId="0" borderId="0" xfId="0" applyFont="1" applyBorder="1" applyAlignment="1">
      <alignment horizontal="left" vertical="center" wrapText="1"/>
    </xf>
    <xf numFmtId="0" fontId="53" fillId="0" borderId="0" xfId="0" applyFont="1" applyBorder="1" applyAlignment="1">
      <alignment horizontal="left" vertical="center" wrapText="1"/>
    </xf>
    <xf numFmtId="49" fontId="53" fillId="0" borderId="0" xfId="0" applyNumberFormat="1" applyFont="1" applyBorder="1" applyAlignment="1">
      <alignment horizontal="left" vertical="center" wrapText="1"/>
    </xf>
    <xf numFmtId="0" fontId="59" fillId="0" borderId="0" xfId="1072" applyFont="1" applyFill="1" applyBorder="1" applyAlignment="1" applyProtection="1">
      <alignment horizontal="left" vertical="center" wrapText="1"/>
    </xf>
    <xf numFmtId="0" fontId="59" fillId="0" borderId="0" xfId="3732" applyFont="1" applyFill="1" applyBorder="1" applyAlignment="1" applyProtection="1">
      <alignment vertical="top" wrapText="1"/>
    </xf>
    <xf numFmtId="0" fontId="59" fillId="0" borderId="0" xfId="3732" applyFont="1" applyFill="1" applyBorder="1" applyAlignment="1" applyProtection="1">
      <alignment wrapText="1"/>
    </xf>
    <xf numFmtId="0" fontId="58" fillId="0" borderId="0" xfId="1072" applyFont="1" applyBorder="1" applyAlignment="1" applyProtection="1">
      <alignment horizontal="left" vertical="top" wrapText="1"/>
    </xf>
    <xf numFmtId="0" fontId="13" fillId="0" borderId="0" xfId="3732" applyAlignment="1" applyProtection="1">
      <alignment horizontal="left" vertical="top" wrapText="1"/>
    </xf>
    <xf numFmtId="0" fontId="13" fillId="0" borderId="0" xfId="3732" applyAlignment="1" applyProtection="1">
      <alignment vertical="top" wrapText="1"/>
    </xf>
    <xf numFmtId="0" fontId="59" fillId="0" borderId="0" xfId="0" applyFont="1" applyFill="1" applyBorder="1" applyAlignment="1" applyProtection="1">
      <alignment vertical="top" wrapText="1"/>
    </xf>
    <xf numFmtId="0" fontId="58" fillId="0" borderId="0" xfId="0" applyFont="1" applyFill="1" applyBorder="1" applyAlignment="1" applyProtection="1">
      <alignment wrapText="1"/>
    </xf>
    <xf numFmtId="0" fontId="58" fillId="0" borderId="0" xfId="0" applyFont="1" applyFill="1" applyBorder="1" applyAlignment="1" applyProtection="1">
      <alignment horizontal="right"/>
    </xf>
    <xf numFmtId="0" fontId="74" fillId="0" borderId="0" xfId="0" applyFont="1" applyFill="1" applyBorder="1" applyAlignment="1" applyProtection="1">
      <alignment horizontal="right" vertical="top"/>
    </xf>
    <xf numFmtId="0" fontId="59" fillId="0" borderId="0" xfId="0" applyFont="1" applyFill="1" applyBorder="1" applyAlignment="1" applyProtection="1">
      <alignment horizontal="right" vertical="top"/>
    </xf>
    <xf numFmtId="0" fontId="175" fillId="0" borderId="0" xfId="6618" applyFont="1" applyAlignment="1">
      <alignment horizontal="center" vertical="top" wrapText="1"/>
    </xf>
    <xf numFmtId="0" fontId="177" fillId="0" borderId="0" xfId="6618" applyFont="1" applyFill="1" applyAlignment="1">
      <alignment horizontal="center" vertical="top" wrapText="1"/>
    </xf>
    <xf numFmtId="0" fontId="176" fillId="0" borderId="0" xfId="6618" applyFont="1" applyAlignment="1">
      <alignment horizontal="center" vertical="top" wrapText="1"/>
    </xf>
    <xf numFmtId="0" fontId="165" fillId="0" borderId="13" xfId="6618" applyFont="1" applyBorder="1" applyAlignment="1">
      <alignment horizontal="center" vertical="top"/>
    </xf>
    <xf numFmtId="49" fontId="184" fillId="0" borderId="0" xfId="6622" applyNumberFormat="1" applyFont="1" applyAlignment="1">
      <alignment horizontal="center" vertical="center" wrapText="1"/>
    </xf>
    <xf numFmtId="0" fontId="165" fillId="0" borderId="13" xfId="6618" applyFont="1" applyBorder="1" applyAlignment="1" applyProtection="1">
      <alignment horizontal="center" vertical="top"/>
    </xf>
    <xf numFmtId="0" fontId="178" fillId="66" borderId="52" xfId="6618" applyFont="1" applyFill="1" applyBorder="1" applyAlignment="1">
      <alignment horizontal="center" vertical="top"/>
    </xf>
    <xf numFmtId="0" fontId="178" fillId="66" borderId="18" xfId="6618" applyFont="1" applyFill="1" applyBorder="1" applyAlignment="1">
      <alignment horizontal="center" vertical="top"/>
    </xf>
    <xf numFmtId="0" fontId="178" fillId="66" borderId="53" xfId="6618" applyFont="1" applyFill="1" applyBorder="1" applyAlignment="1">
      <alignment horizontal="center" vertical="top"/>
    </xf>
  </cellXfs>
  <cellStyles count="6626">
    <cellStyle name="20% - Accent1" xfId="1"/>
    <cellStyle name="20% - Accent1 2" xfId="2"/>
    <cellStyle name="20% - Accent1 2 10" xfId="1736"/>
    <cellStyle name="20% - Accent1 2 11" xfId="1737"/>
    <cellStyle name="20% - Accent1 2 12" xfId="1738"/>
    <cellStyle name="20% - Accent1 2 13" xfId="1739"/>
    <cellStyle name="20% - Accent1 2 14" xfId="1740"/>
    <cellStyle name="20% - Accent1 2 15" xfId="1741"/>
    <cellStyle name="20% - Accent1 2 16" xfId="1742"/>
    <cellStyle name="20% - Accent1 2 17" xfId="1743"/>
    <cellStyle name="20% - Accent1 2 18" xfId="1744"/>
    <cellStyle name="20% - Accent1 2 19" xfId="1745"/>
    <cellStyle name="20% - Accent1 2 2" xfId="3"/>
    <cellStyle name="20% - Accent1 2 20" xfId="1746"/>
    <cellStyle name="20% - Accent1 2 21" xfId="1747"/>
    <cellStyle name="20% - Accent1 2 22" xfId="1748"/>
    <cellStyle name="20% - Accent1 2 23" xfId="1749"/>
    <cellStyle name="20% - Accent1 2 24" xfId="1750"/>
    <cellStyle name="20% - Accent1 2 3" xfId="1751"/>
    <cellStyle name="20% - Accent1 2 3 2" xfId="1752"/>
    <cellStyle name="20% - Accent1 2 4" xfId="1753"/>
    <cellStyle name="20% - Accent1 2 5" xfId="1754"/>
    <cellStyle name="20% - Accent1 2 6" xfId="1755"/>
    <cellStyle name="20% - Accent1 2 7" xfId="1756"/>
    <cellStyle name="20% - Accent1 2 8" xfId="1757"/>
    <cellStyle name="20% - Accent1 2 9" xfId="1758"/>
    <cellStyle name="20% - Accent1 3" xfId="4"/>
    <cellStyle name="20% - Accent1 3 10" xfId="1759"/>
    <cellStyle name="20% - Accent1 3 11" xfId="1760"/>
    <cellStyle name="20% - Accent1 3 12" xfId="1761"/>
    <cellStyle name="20% - Accent1 3 13" xfId="1762"/>
    <cellStyle name="20% - Accent1 3 14" xfId="1763"/>
    <cellStyle name="20% - Accent1 3 15" xfId="1764"/>
    <cellStyle name="20% - Accent1 3 16" xfId="1765"/>
    <cellStyle name="20% - Accent1 3 17" xfId="1766"/>
    <cellStyle name="20% - Accent1 3 18" xfId="1767"/>
    <cellStyle name="20% - Accent1 3 19" xfId="1768"/>
    <cellStyle name="20% - Accent1 3 2" xfId="5"/>
    <cellStyle name="20% - Accent1 3 3" xfId="1769"/>
    <cellStyle name="20% - Accent1 3 3 2" xfId="1770"/>
    <cellStyle name="20% - Accent1 3 4" xfId="1771"/>
    <cellStyle name="20% - Accent1 3 5" xfId="1772"/>
    <cellStyle name="20% - Accent1 3 6" xfId="1773"/>
    <cellStyle name="20% - Accent1 3 7" xfId="1774"/>
    <cellStyle name="20% - Accent1 3 8" xfId="1775"/>
    <cellStyle name="20% - Accent1 3 9" xfId="1776"/>
    <cellStyle name="20% - Accent1 4" xfId="6"/>
    <cellStyle name="20% - Accent1 4 10" xfId="1777"/>
    <cellStyle name="20% - Accent1 4 11" xfId="1778"/>
    <cellStyle name="20% - Accent1 4 12" xfId="1779"/>
    <cellStyle name="20% - Accent1 4 13" xfId="1780"/>
    <cellStyle name="20% - Accent1 4 14" xfId="1781"/>
    <cellStyle name="20% - Accent1 4 15" xfId="1782"/>
    <cellStyle name="20% - Accent1 4 16" xfId="1783"/>
    <cellStyle name="20% - Accent1 4 2" xfId="7"/>
    <cellStyle name="20% - Accent1 4 3" xfId="1784"/>
    <cellStyle name="20% - Accent1 4 4" xfId="1785"/>
    <cellStyle name="20% - Accent1 4 5" xfId="1786"/>
    <cellStyle name="20% - Accent1 4 6" xfId="1787"/>
    <cellStyle name="20% - Accent1 4 7" xfId="1788"/>
    <cellStyle name="20% - Accent1 4 8" xfId="1789"/>
    <cellStyle name="20% - Accent1 4 9" xfId="1790"/>
    <cellStyle name="20% - Accent1 5" xfId="8"/>
    <cellStyle name="20% - Accent1 5 2" xfId="9"/>
    <cellStyle name="20% - Accent1 6" xfId="10"/>
    <cellStyle name="20% - Accent1 6 2" xfId="11"/>
    <cellStyle name="20% - Accent1 7" xfId="1791"/>
    <cellStyle name="20% - Accent2" xfId="12"/>
    <cellStyle name="20% - Accent2 2" xfId="13"/>
    <cellStyle name="20% - Accent2 2 10" xfId="1792"/>
    <cellStyle name="20% - Accent2 2 11" xfId="1793"/>
    <cellStyle name="20% - Accent2 2 12" xfId="1794"/>
    <cellStyle name="20% - Accent2 2 13" xfId="1795"/>
    <cellStyle name="20% - Accent2 2 14" xfId="1796"/>
    <cellStyle name="20% - Accent2 2 15" xfId="1797"/>
    <cellStyle name="20% - Accent2 2 16" xfId="1798"/>
    <cellStyle name="20% - Accent2 2 17" xfId="1799"/>
    <cellStyle name="20% - Accent2 2 18" xfId="1800"/>
    <cellStyle name="20% - Accent2 2 19" xfId="1801"/>
    <cellStyle name="20% - Accent2 2 2" xfId="14"/>
    <cellStyle name="20% - Accent2 2 20" xfId="1802"/>
    <cellStyle name="20% - Accent2 2 21" xfId="1803"/>
    <cellStyle name="20% - Accent2 2 22" xfId="1804"/>
    <cellStyle name="20% - Accent2 2 23" xfId="1805"/>
    <cellStyle name="20% - Accent2 2 24" xfId="1806"/>
    <cellStyle name="20% - Accent2 2 3" xfId="1807"/>
    <cellStyle name="20% - Accent2 2 3 2" xfId="1808"/>
    <cellStyle name="20% - Accent2 2 4" xfId="1809"/>
    <cellStyle name="20% - Accent2 2 5" xfId="1810"/>
    <cellStyle name="20% - Accent2 2 6" xfId="1811"/>
    <cellStyle name="20% - Accent2 2 7" xfId="1812"/>
    <cellStyle name="20% - Accent2 2 8" xfId="1813"/>
    <cellStyle name="20% - Accent2 2 9" xfId="1814"/>
    <cellStyle name="20% - Accent2 3" xfId="15"/>
    <cellStyle name="20% - Accent2 3 10" xfId="1815"/>
    <cellStyle name="20% - Accent2 3 11" xfId="1816"/>
    <cellStyle name="20% - Accent2 3 12" xfId="1817"/>
    <cellStyle name="20% - Accent2 3 13" xfId="1818"/>
    <cellStyle name="20% - Accent2 3 14" xfId="1819"/>
    <cellStyle name="20% - Accent2 3 15" xfId="1820"/>
    <cellStyle name="20% - Accent2 3 16" xfId="1821"/>
    <cellStyle name="20% - Accent2 3 17" xfId="1822"/>
    <cellStyle name="20% - Accent2 3 18" xfId="1823"/>
    <cellStyle name="20% - Accent2 3 19" xfId="1824"/>
    <cellStyle name="20% - Accent2 3 2" xfId="16"/>
    <cellStyle name="20% - Accent2 3 3" xfId="1825"/>
    <cellStyle name="20% - Accent2 3 3 2" xfId="1826"/>
    <cellStyle name="20% - Accent2 3 4" xfId="1827"/>
    <cellStyle name="20% - Accent2 3 5" xfId="1828"/>
    <cellStyle name="20% - Accent2 3 6" xfId="1829"/>
    <cellStyle name="20% - Accent2 3 7" xfId="1830"/>
    <cellStyle name="20% - Accent2 3 8" xfId="1831"/>
    <cellStyle name="20% - Accent2 3 9" xfId="1832"/>
    <cellStyle name="20% - Accent2 4" xfId="17"/>
    <cellStyle name="20% - Accent2 4 10" xfId="1833"/>
    <cellStyle name="20% - Accent2 4 11" xfId="1834"/>
    <cellStyle name="20% - Accent2 4 12" xfId="1835"/>
    <cellStyle name="20% - Accent2 4 13" xfId="1836"/>
    <cellStyle name="20% - Accent2 4 14" xfId="1837"/>
    <cellStyle name="20% - Accent2 4 15" xfId="1838"/>
    <cellStyle name="20% - Accent2 4 16" xfId="1839"/>
    <cellStyle name="20% - Accent2 4 2" xfId="18"/>
    <cellStyle name="20% - Accent2 4 3" xfId="1840"/>
    <cellStyle name="20% - Accent2 4 4" xfId="1841"/>
    <cellStyle name="20% - Accent2 4 5" xfId="1842"/>
    <cellStyle name="20% - Accent2 4 6" xfId="1843"/>
    <cellStyle name="20% - Accent2 4 7" xfId="1844"/>
    <cellStyle name="20% - Accent2 4 8" xfId="1845"/>
    <cellStyle name="20% - Accent2 4 9" xfId="1846"/>
    <cellStyle name="20% - Accent2 5" xfId="19"/>
    <cellStyle name="20% - Accent2 5 2" xfId="20"/>
    <cellStyle name="20% - Accent2 6" xfId="21"/>
    <cellStyle name="20% - Accent2 6 2" xfId="22"/>
    <cellStyle name="20% - Accent2 7" xfId="1847"/>
    <cellStyle name="20% - Accent3" xfId="23"/>
    <cellStyle name="20% - Accent3 2" xfId="24"/>
    <cellStyle name="20% - Accent3 2 10" xfId="1848"/>
    <cellStyle name="20% - Accent3 2 11" xfId="1849"/>
    <cellStyle name="20% - Accent3 2 12" xfId="1850"/>
    <cellStyle name="20% - Accent3 2 13" xfId="1851"/>
    <cellStyle name="20% - Accent3 2 14" xfId="1852"/>
    <cellStyle name="20% - Accent3 2 15" xfId="1853"/>
    <cellStyle name="20% - Accent3 2 16" xfId="1854"/>
    <cellStyle name="20% - Accent3 2 17" xfId="1855"/>
    <cellStyle name="20% - Accent3 2 18" xfId="1856"/>
    <cellStyle name="20% - Accent3 2 19" xfId="1857"/>
    <cellStyle name="20% - Accent3 2 2" xfId="25"/>
    <cellStyle name="20% - Accent3 2 20" xfId="1858"/>
    <cellStyle name="20% - Accent3 2 21" xfId="1859"/>
    <cellStyle name="20% - Accent3 2 22" xfId="1860"/>
    <cellStyle name="20% - Accent3 2 23" xfId="1861"/>
    <cellStyle name="20% - Accent3 2 24" xfId="1862"/>
    <cellStyle name="20% - Accent3 2 3" xfId="1863"/>
    <cellStyle name="20% - Accent3 2 3 2" xfId="1864"/>
    <cellStyle name="20% - Accent3 2 4" xfId="1865"/>
    <cellStyle name="20% - Accent3 2 5" xfId="1866"/>
    <cellStyle name="20% - Accent3 2 6" xfId="1867"/>
    <cellStyle name="20% - Accent3 2 7" xfId="1868"/>
    <cellStyle name="20% - Accent3 2 8" xfId="1869"/>
    <cellStyle name="20% - Accent3 2 9" xfId="1870"/>
    <cellStyle name="20% - Accent3 3" xfId="26"/>
    <cellStyle name="20% - Accent3 3 10" xfId="1871"/>
    <cellStyle name="20% - Accent3 3 11" xfId="1872"/>
    <cellStyle name="20% - Accent3 3 12" xfId="1873"/>
    <cellStyle name="20% - Accent3 3 13" xfId="1874"/>
    <cellStyle name="20% - Accent3 3 14" xfId="1875"/>
    <cellStyle name="20% - Accent3 3 15" xfId="1876"/>
    <cellStyle name="20% - Accent3 3 16" xfId="1877"/>
    <cellStyle name="20% - Accent3 3 17" xfId="1878"/>
    <cellStyle name="20% - Accent3 3 18" xfId="1879"/>
    <cellStyle name="20% - Accent3 3 19" xfId="1880"/>
    <cellStyle name="20% - Accent3 3 2" xfId="27"/>
    <cellStyle name="20% - Accent3 3 3" xfId="1881"/>
    <cellStyle name="20% - Accent3 3 3 2" xfId="1882"/>
    <cellStyle name="20% - Accent3 3 4" xfId="1883"/>
    <cellStyle name="20% - Accent3 3 5" xfId="1884"/>
    <cellStyle name="20% - Accent3 3 6" xfId="1885"/>
    <cellStyle name="20% - Accent3 3 7" xfId="1886"/>
    <cellStyle name="20% - Accent3 3 8" xfId="1887"/>
    <cellStyle name="20% - Accent3 3 9" xfId="1888"/>
    <cellStyle name="20% - Accent3 4" xfId="28"/>
    <cellStyle name="20% - Accent3 4 10" xfId="1889"/>
    <cellStyle name="20% - Accent3 4 11" xfId="1890"/>
    <cellStyle name="20% - Accent3 4 12" xfId="1891"/>
    <cellStyle name="20% - Accent3 4 13" xfId="1892"/>
    <cellStyle name="20% - Accent3 4 14" xfId="1893"/>
    <cellStyle name="20% - Accent3 4 15" xfId="1894"/>
    <cellStyle name="20% - Accent3 4 16" xfId="1895"/>
    <cellStyle name="20% - Accent3 4 2" xfId="29"/>
    <cellStyle name="20% - Accent3 4 3" xfId="1896"/>
    <cellStyle name="20% - Accent3 4 4" xfId="1897"/>
    <cellStyle name="20% - Accent3 4 5" xfId="1898"/>
    <cellStyle name="20% - Accent3 4 6" xfId="1899"/>
    <cellStyle name="20% - Accent3 4 7" xfId="1900"/>
    <cellStyle name="20% - Accent3 4 8" xfId="1901"/>
    <cellStyle name="20% - Accent3 4 9" xfId="1902"/>
    <cellStyle name="20% - Accent3 5" xfId="30"/>
    <cellStyle name="20% - Accent3 5 2" xfId="31"/>
    <cellStyle name="20% - Accent3 6" xfId="32"/>
    <cellStyle name="20% - Accent3 6 2" xfId="33"/>
    <cellStyle name="20% - Accent3 7" xfId="1903"/>
    <cellStyle name="20% - Accent4" xfId="34"/>
    <cellStyle name="20% - Accent4 2" xfId="35"/>
    <cellStyle name="20% - Accent4 2 10" xfId="1904"/>
    <cellStyle name="20% - Accent4 2 11" xfId="1905"/>
    <cellStyle name="20% - Accent4 2 12" xfId="1906"/>
    <cellStyle name="20% - Accent4 2 13" xfId="1907"/>
    <cellStyle name="20% - Accent4 2 14" xfId="1908"/>
    <cellStyle name="20% - Accent4 2 15" xfId="1909"/>
    <cellStyle name="20% - Accent4 2 16" xfId="1910"/>
    <cellStyle name="20% - Accent4 2 17" xfId="1911"/>
    <cellStyle name="20% - Accent4 2 18" xfId="1912"/>
    <cellStyle name="20% - Accent4 2 19" xfId="1913"/>
    <cellStyle name="20% - Accent4 2 2" xfId="36"/>
    <cellStyle name="20% - Accent4 2 20" xfId="1914"/>
    <cellStyle name="20% - Accent4 2 21" xfId="1915"/>
    <cellStyle name="20% - Accent4 2 22" xfId="1916"/>
    <cellStyle name="20% - Accent4 2 23" xfId="1917"/>
    <cellStyle name="20% - Accent4 2 24" xfId="1918"/>
    <cellStyle name="20% - Accent4 2 3" xfId="1919"/>
    <cellStyle name="20% - Accent4 2 3 2" xfId="1920"/>
    <cellStyle name="20% - Accent4 2 4" xfId="1921"/>
    <cellStyle name="20% - Accent4 2 5" xfId="1922"/>
    <cellStyle name="20% - Accent4 2 6" xfId="1923"/>
    <cellStyle name="20% - Accent4 2 7" xfId="1924"/>
    <cellStyle name="20% - Accent4 2 8" xfId="1925"/>
    <cellStyle name="20% - Accent4 2 9" xfId="1926"/>
    <cellStyle name="20% - Accent4 3" xfId="37"/>
    <cellStyle name="20% - Accent4 3 10" xfId="1927"/>
    <cellStyle name="20% - Accent4 3 11" xfId="1928"/>
    <cellStyle name="20% - Accent4 3 12" xfId="1929"/>
    <cellStyle name="20% - Accent4 3 13" xfId="1930"/>
    <cellStyle name="20% - Accent4 3 14" xfId="1931"/>
    <cellStyle name="20% - Accent4 3 15" xfId="1932"/>
    <cellStyle name="20% - Accent4 3 16" xfId="1933"/>
    <cellStyle name="20% - Accent4 3 17" xfId="1934"/>
    <cellStyle name="20% - Accent4 3 18" xfId="1935"/>
    <cellStyle name="20% - Accent4 3 19" xfId="1936"/>
    <cellStyle name="20% - Accent4 3 2" xfId="38"/>
    <cellStyle name="20% - Accent4 3 3" xfId="1937"/>
    <cellStyle name="20% - Accent4 3 3 2" xfId="1938"/>
    <cellStyle name="20% - Accent4 3 4" xfId="1939"/>
    <cellStyle name="20% - Accent4 3 5" xfId="1940"/>
    <cellStyle name="20% - Accent4 3 6" xfId="1941"/>
    <cellStyle name="20% - Accent4 3 7" xfId="1942"/>
    <cellStyle name="20% - Accent4 3 8" xfId="1943"/>
    <cellStyle name="20% - Accent4 3 9" xfId="1944"/>
    <cellStyle name="20% - Accent4 4" xfId="39"/>
    <cellStyle name="20% - Accent4 4 10" xfId="1945"/>
    <cellStyle name="20% - Accent4 4 11" xfId="1946"/>
    <cellStyle name="20% - Accent4 4 12" xfId="1947"/>
    <cellStyle name="20% - Accent4 4 13" xfId="1948"/>
    <cellStyle name="20% - Accent4 4 14" xfId="1949"/>
    <cellStyle name="20% - Accent4 4 15" xfId="1950"/>
    <cellStyle name="20% - Accent4 4 16" xfId="1951"/>
    <cellStyle name="20% - Accent4 4 2" xfId="40"/>
    <cellStyle name="20% - Accent4 4 3" xfId="1952"/>
    <cellStyle name="20% - Accent4 4 4" xfId="1953"/>
    <cellStyle name="20% - Accent4 4 5" xfId="1954"/>
    <cellStyle name="20% - Accent4 4 6" xfId="1955"/>
    <cellStyle name="20% - Accent4 4 7" xfId="1956"/>
    <cellStyle name="20% - Accent4 4 8" xfId="1957"/>
    <cellStyle name="20% - Accent4 4 9" xfId="1958"/>
    <cellStyle name="20% - Accent4 5" xfId="41"/>
    <cellStyle name="20% - Accent4 5 2" xfId="42"/>
    <cellStyle name="20% - Accent4 6" xfId="43"/>
    <cellStyle name="20% - Accent4 6 2" xfId="44"/>
    <cellStyle name="20% - Accent4 7" xfId="1959"/>
    <cellStyle name="20% - Accent5" xfId="45"/>
    <cellStyle name="20% - Accent5 2" xfId="46"/>
    <cellStyle name="20% - Accent5 2 10" xfId="1960"/>
    <cellStyle name="20% - Accent5 2 11" xfId="1961"/>
    <cellStyle name="20% - Accent5 2 12" xfId="1962"/>
    <cellStyle name="20% - Accent5 2 13" xfId="1963"/>
    <cellStyle name="20% - Accent5 2 14" xfId="1964"/>
    <cellStyle name="20% - Accent5 2 15" xfId="1965"/>
    <cellStyle name="20% - Accent5 2 16" xfId="1966"/>
    <cellStyle name="20% - Accent5 2 17" xfId="1967"/>
    <cellStyle name="20% - Accent5 2 18" xfId="1968"/>
    <cellStyle name="20% - Accent5 2 19" xfId="1969"/>
    <cellStyle name="20% - Accent5 2 2" xfId="47"/>
    <cellStyle name="20% - Accent5 2 20" xfId="1970"/>
    <cellStyle name="20% - Accent5 2 21" xfId="1971"/>
    <cellStyle name="20% - Accent5 2 22" xfId="1972"/>
    <cellStyle name="20% - Accent5 2 23" xfId="1973"/>
    <cellStyle name="20% - Accent5 2 24" xfId="1974"/>
    <cellStyle name="20% - Accent5 2 3" xfId="1975"/>
    <cellStyle name="20% - Accent5 2 3 2" xfId="1976"/>
    <cellStyle name="20% - Accent5 2 4" xfId="1977"/>
    <cellStyle name="20% - Accent5 2 5" xfId="1978"/>
    <cellStyle name="20% - Accent5 2 6" xfId="1979"/>
    <cellStyle name="20% - Accent5 2 7" xfId="1980"/>
    <cellStyle name="20% - Accent5 2 8" xfId="1981"/>
    <cellStyle name="20% - Accent5 2 9" xfId="1982"/>
    <cellStyle name="20% - Accent5 3" xfId="48"/>
    <cellStyle name="20% - Accent5 3 10" xfId="1983"/>
    <cellStyle name="20% - Accent5 3 11" xfId="1984"/>
    <cellStyle name="20% - Accent5 3 12" xfId="1985"/>
    <cellStyle name="20% - Accent5 3 13" xfId="1986"/>
    <cellStyle name="20% - Accent5 3 14" xfId="1987"/>
    <cellStyle name="20% - Accent5 3 15" xfId="1988"/>
    <cellStyle name="20% - Accent5 3 16" xfId="1989"/>
    <cellStyle name="20% - Accent5 3 17" xfId="1990"/>
    <cellStyle name="20% - Accent5 3 18" xfId="1991"/>
    <cellStyle name="20% - Accent5 3 19" xfId="1992"/>
    <cellStyle name="20% - Accent5 3 2" xfId="49"/>
    <cellStyle name="20% - Accent5 3 3" xfId="1993"/>
    <cellStyle name="20% - Accent5 3 3 2" xfId="1994"/>
    <cellStyle name="20% - Accent5 3 4" xfId="1995"/>
    <cellStyle name="20% - Accent5 3 5" xfId="1996"/>
    <cellStyle name="20% - Accent5 3 6" xfId="1997"/>
    <cellStyle name="20% - Accent5 3 7" xfId="1998"/>
    <cellStyle name="20% - Accent5 3 8" xfId="1999"/>
    <cellStyle name="20% - Accent5 3 9" xfId="2000"/>
    <cellStyle name="20% - Accent5 4" xfId="50"/>
    <cellStyle name="20% - Accent5 4 10" xfId="2001"/>
    <cellStyle name="20% - Accent5 4 11" xfId="2002"/>
    <cellStyle name="20% - Accent5 4 12" xfId="2003"/>
    <cellStyle name="20% - Accent5 4 13" xfId="2004"/>
    <cellStyle name="20% - Accent5 4 14" xfId="2005"/>
    <cellStyle name="20% - Accent5 4 15" xfId="2006"/>
    <cellStyle name="20% - Accent5 4 16" xfId="2007"/>
    <cellStyle name="20% - Accent5 4 2" xfId="51"/>
    <cellStyle name="20% - Accent5 4 3" xfId="2008"/>
    <cellStyle name="20% - Accent5 4 4" xfId="2009"/>
    <cellStyle name="20% - Accent5 4 5" xfId="2010"/>
    <cellStyle name="20% - Accent5 4 6" xfId="2011"/>
    <cellStyle name="20% - Accent5 4 7" xfId="2012"/>
    <cellStyle name="20% - Accent5 4 8" xfId="2013"/>
    <cellStyle name="20% - Accent5 4 9" xfId="2014"/>
    <cellStyle name="20% - Accent5 5" xfId="52"/>
    <cellStyle name="20% - Accent5 5 2" xfId="53"/>
    <cellStyle name="20% - Accent5 6" xfId="54"/>
    <cellStyle name="20% - Accent5 6 2" xfId="55"/>
    <cellStyle name="20% - Accent5 7" xfId="2015"/>
    <cellStyle name="20% - Accent6" xfId="56"/>
    <cellStyle name="20% - Accent6 2" xfId="57"/>
    <cellStyle name="20% - Accent6 2 10" xfId="2016"/>
    <cellStyle name="20% - Accent6 2 11" xfId="2017"/>
    <cellStyle name="20% - Accent6 2 12" xfId="2018"/>
    <cellStyle name="20% - Accent6 2 13" xfId="2019"/>
    <cellStyle name="20% - Accent6 2 14" xfId="2020"/>
    <cellStyle name="20% - Accent6 2 15" xfId="2021"/>
    <cellStyle name="20% - Accent6 2 16" xfId="2022"/>
    <cellStyle name="20% - Accent6 2 17" xfId="2023"/>
    <cellStyle name="20% - Accent6 2 18" xfId="2024"/>
    <cellStyle name="20% - Accent6 2 19" xfId="2025"/>
    <cellStyle name="20% - Accent6 2 2" xfId="58"/>
    <cellStyle name="20% - Accent6 2 20" xfId="2026"/>
    <cellStyle name="20% - Accent6 2 21" xfId="2027"/>
    <cellStyle name="20% - Accent6 2 22" xfId="2028"/>
    <cellStyle name="20% - Accent6 2 23" xfId="2029"/>
    <cellStyle name="20% - Accent6 2 24" xfId="2030"/>
    <cellStyle name="20% - Accent6 2 3" xfId="2031"/>
    <cellStyle name="20% - Accent6 2 3 2" xfId="2032"/>
    <cellStyle name="20% - Accent6 2 4" xfId="2033"/>
    <cellStyle name="20% - Accent6 2 5" xfId="2034"/>
    <cellStyle name="20% - Accent6 2 6" xfId="2035"/>
    <cellStyle name="20% - Accent6 2 7" xfId="2036"/>
    <cellStyle name="20% - Accent6 2 8" xfId="2037"/>
    <cellStyle name="20% - Accent6 2 9" xfId="2038"/>
    <cellStyle name="20% - Accent6 3" xfId="59"/>
    <cellStyle name="20% - Accent6 3 10" xfId="2039"/>
    <cellStyle name="20% - Accent6 3 11" xfId="2040"/>
    <cellStyle name="20% - Accent6 3 12" xfId="2041"/>
    <cellStyle name="20% - Accent6 3 13" xfId="2042"/>
    <cellStyle name="20% - Accent6 3 14" xfId="2043"/>
    <cellStyle name="20% - Accent6 3 15" xfId="2044"/>
    <cellStyle name="20% - Accent6 3 16" xfId="2045"/>
    <cellStyle name="20% - Accent6 3 17" xfId="2046"/>
    <cellStyle name="20% - Accent6 3 18" xfId="2047"/>
    <cellStyle name="20% - Accent6 3 19" xfId="2048"/>
    <cellStyle name="20% - Accent6 3 2" xfId="60"/>
    <cellStyle name="20% - Accent6 3 3" xfId="2049"/>
    <cellStyle name="20% - Accent6 3 3 2" xfId="2050"/>
    <cellStyle name="20% - Accent6 3 4" xfId="2051"/>
    <cellStyle name="20% - Accent6 3 5" xfId="2052"/>
    <cellStyle name="20% - Accent6 3 6" xfId="2053"/>
    <cellStyle name="20% - Accent6 3 7" xfId="2054"/>
    <cellStyle name="20% - Accent6 3 8" xfId="2055"/>
    <cellStyle name="20% - Accent6 3 9" xfId="2056"/>
    <cellStyle name="20% - Accent6 4" xfId="61"/>
    <cellStyle name="20% - Accent6 4 10" xfId="2057"/>
    <cellStyle name="20% - Accent6 4 11" xfId="2058"/>
    <cellStyle name="20% - Accent6 4 12" xfId="2059"/>
    <cellStyle name="20% - Accent6 4 13" xfId="2060"/>
    <cellStyle name="20% - Accent6 4 14" xfId="2061"/>
    <cellStyle name="20% - Accent6 4 15" xfId="2062"/>
    <cellStyle name="20% - Accent6 4 16" xfId="2063"/>
    <cellStyle name="20% - Accent6 4 2" xfId="62"/>
    <cellStyle name="20% - Accent6 4 3" xfId="2064"/>
    <cellStyle name="20% - Accent6 4 4" xfId="2065"/>
    <cellStyle name="20% - Accent6 4 5" xfId="2066"/>
    <cellStyle name="20% - Accent6 4 6" xfId="2067"/>
    <cellStyle name="20% - Accent6 4 7" xfId="2068"/>
    <cellStyle name="20% - Accent6 4 8" xfId="2069"/>
    <cellStyle name="20% - Accent6 4 9" xfId="2070"/>
    <cellStyle name="20% - Accent6 5" xfId="63"/>
    <cellStyle name="20% - Accent6 5 2" xfId="64"/>
    <cellStyle name="20% - Accent6 6" xfId="65"/>
    <cellStyle name="20% - Accent6 6 2" xfId="66"/>
    <cellStyle name="20% - Accent6 7" xfId="2071"/>
    <cellStyle name="20% - Akzent1" xfId="2072"/>
    <cellStyle name="20% - Akzent2" xfId="2073"/>
    <cellStyle name="20% - Akzent3" xfId="2074"/>
    <cellStyle name="20% - Akzent4" xfId="2075"/>
    <cellStyle name="20% - Akzent5" xfId="2076"/>
    <cellStyle name="20% - Akzent6" xfId="2077"/>
    <cellStyle name="20% - Isticanje1 2" xfId="67"/>
    <cellStyle name="20% - Isticanje1 2 2" xfId="68"/>
    <cellStyle name="20% - Isticanje1 2 3" xfId="2078"/>
    <cellStyle name="20% - Isticanje1 2 4" xfId="2079"/>
    <cellStyle name="20% - Isticanje1 3" xfId="2080"/>
    <cellStyle name="20% - Isticanje2 2" xfId="69"/>
    <cellStyle name="20% - Isticanje2 2 2" xfId="70"/>
    <cellStyle name="20% - Isticanje2 2 3" xfId="2081"/>
    <cellStyle name="20% - Isticanje2 2 4" xfId="2082"/>
    <cellStyle name="20% - Isticanje2 3" xfId="2083"/>
    <cellStyle name="20% - Isticanje3 2" xfId="71"/>
    <cellStyle name="20% - Isticanje3 2 2" xfId="72"/>
    <cellStyle name="20% - Isticanje3 2 3" xfId="2084"/>
    <cellStyle name="20% - Isticanje3 2 4" xfId="2085"/>
    <cellStyle name="20% - Isticanje3 3" xfId="2086"/>
    <cellStyle name="20% - Isticanje4 2" xfId="73"/>
    <cellStyle name="20% - Isticanje4 2 2" xfId="74"/>
    <cellStyle name="20% - Isticanje4 2 3" xfId="2087"/>
    <cellStyle name="20% - Isticanje4 2 4" xfId="2088"/>
    <cellStyle name="20% - Isticanje4 3" xfId="2089"/>
    <cellStyle name="20% - Isticanje5 2" xfId="75"/>
    <cellStyle name="20% - Isticanje5 2 2" xfId="76"/>
    <cellStyle name="20% - Isticanje5 2 3" xfId="2090"/>
    <cellStyle name="20% - Isticanje6 2" xfId="77"/>
    <cellStyle name="20% - Isticanje6 2 2" xfId="78"/>
    <cellStyle name="20% - Isticanje6 2 3" xfId="2091"/>
    <cellStyle name="20% - Isticanje6 2 4" xfId="2092"/>
    <cellStyle name="40% - Accent1" xfId="79"/>
    <cellStyle name="40% - Accent1 2" xfId="80"/>
    <cellStyle name="40% - Accent1 2 10" xfId="2093"/>
    <cellStyle name="40% - Accent1 2 11" xfId="2094"/>
    <cellStyle name="40% - Accent1 2 12" xfId="2095"/>
    <cellStyle name="40% - Accent1 2 13" xfId="2096"/>
    <cellStyle name="40% - Accent1 2 14" xfId="2097"/>
    <cellStyle name="40% - Accent1 2 15" xfId="2098"/>
    <cellStyle name="40% - Accent1 2 16" xfId="2099"/>
    <cellStyle name="40% - Accent1 2 17" xfId="2100"/>
    <cellStyle name="40% - Accent1 2 18" xfId="2101"/>
    <cellStyle name="40% - Accent1 2 19" xfId="2102"/>
    <cellStyle name="40% - Accent1 2 2" xfId="81"/>
    <cellStyle name="40% - Accent1 2 20" xfId="2103"/>
    <cellStyle name="40% - Accent1 2 21" xfId="2104"/>
    <cellStyle name="40% - Accent1 2 22" xfId="2105"/>
    <cellStyle name="40% - Accent1 2 23" xfId="2106"/>
    <cellStyle name="40% - Accent1 2 24" xfId="2107"/>
    <cellStyle name="40% - Accent1 2 3" xfId="2108"/>
    <cellStyle name="40% - Accent1 2 3 2" xfId="2109"/>
    <cellStyle name="40% - Accent1 2 4" xfId="2110"/>
    <cellStyle name="40% - Accent1 2 5" xfId="2111"/>
    <cellStyle name="40% - Accent1 2 6" xfId="2112"/>
    <cellStyle name="40% - Accent1 2 7" xfId="2113"/>
    <cellStyle name="40% - Accent1 2 8" xfId="2114"/>
    <cellStyle name="40% - Accent1 2 9" xfId="2115"/>
    <cellStyle name="40% - Accent1 3" xfId="82"/>
    <cellStyle name="40% - Accent1 3 10" xfId="2116"/>
    <cellStyle name="40% - Accent1 3 11" xfId="2117"/>
    <cellStyle name="40% - Accent1 3 12" xfId="2118"/>
    <cellStyle name="40% - Accent1 3 13" xfId="2119"/>
    <cellStyle name="40% - Accent1 3 14" xfId="2120"/>
    <cellStyle name="40% - Accent1 3 15" xfId="2121"/>
    <cellStyle name="40% - Accent1 3 16" xfId="2122"/>
    <cellStyle name="40% - Accent1 3 17" xfId="2123"/>
    <cellStyle name="40% - Accent1 3 18" xfId="2124"/>
    <cellStyle name="40% - Accent1 3 19" xfId="2125"/>
    <cellStyle name="40% - Accent1 3 2" xfId="83"/>
    <cellStyle name="40% - Accent1 3 3" xfId="2126"/>
    <cellStyle name="40% - Accent1 3 3 2" xfId="2127"/>
    <cellStyle name="40% - Accent1 3 4" xfId="2128"/>
    <cellStyle name="40% - Accent1 3 5" xfId="2129"/>
    <cellStyle name="40% - Accent1 3 6" xfId="2130"/>
    <cellStyle name="40% - Accent1 3 7" xfId="2131"/>
    <cellStyle name="40% - Accent1 3 8" xfId="2132"/>
    <cellStyle name="40% - Accent1 3 9" xfId="2133"/>
    <cellStyle name="40% - Accent1 4" xfId="84"/>
    <cellStyle name="40% - Accent1 4 10" xfId="2134"/>
    <cellStyle name="40% - Accent1 4 11" xfId="2135"/>
    <cellStyle name="40% - Accent1 4 12" xfId="2136"/>
    <cellStyle name="40% - Accent1 4 13" xfId="2137"/>
    <cellStyle name="40% - Accent1 4 14" xfId="2138"/>
    <cellStyle name="40% - Accent1 4 15" xfId="2139"/>
    <cellStyle name="40% - Accent1 4 16" xfId="2140"/>
    <cellStyle name="40% - Accent1 4 2" xfId="85"/>
    <cellStyle name="40% - Accent1 4 3" xfId="2141"/>
    <cellStyle name="40% - Accent1 4 4" xfId="2142"/>
    <cellStyle name="40% - Accent1 4 5" xfId="2143"/>
    <cellStyle name="40% - Accent1 4 6" xfId="2144"/>
    <cellStyle name="40% - Accent1 4 7" xfId="2145"/>
    <cellStyle name="40% - Accent1 4 8" xfId="2146"/>
    <cellStyle name="40% - Accent1 4 9" xfId="2147"/>
    <cellStyle name="40% - Accent1 5" xfId="86"/>
    <cellStyle name="40% - Accent1 5 2" xfId="87"/>
    <cellStyle name="40% - Accent1 6" xfId="88"/>
    <cellStyle name="40% - Accent1 6 2" xfId="89"/>
    <cellStyle name="40% - Accent1 7" xfId="2148"/>
    <cellStyle name="40% - Accent2" xfId="90"/>
    <cellStyle name="40% - Accent2 2" xfId="91"/>
    <cellStyle name="40% - Accent2 2 10" xfId="2149"/>
    <cellStyle name="40% - Accent2 2 11" xfId="2150"/>
    <cellStyle name="40% - Accent2 2 12" xfId="2151"/>
    <cellStyle name="40% - Accent2 2 13" xfId="2152"/>
    <cellStyle name="40% - Accent2 2 14" xfId="2153"/>
    <cellStyle name="40% - Accent2 2 15" xfId="2154"/>
    <cellStyle name="40% - Accent2 2 16" xfId="2155"/>
    <cellStyle name="40% - Accent2 2 17" xfId="2156"/>
    <cellStyle name="40% - Accent2 2 18" xfId="2157"/>
    <cellStyle name="40% - Accent2 2 19" xfId="2158"/>
    <cellStyle name="40% - Accent2 2 2" xfId="92"/>
    <cellStyle name="40% - Accent2 2 20" xfId="2159"/>
    <cellStyle name="40% - Accent2 2 21" xfId="2160"/>
    <cellStyle name="40% - Accent2 2 22" xfId="2161"/>
    <cellStyle name="40% - Accent2 2 23" xfId="2162"/>
    <cellStyle name="40% - Accent2 2 24" xfId="2163"/>
    <cellStyle name="40% - Accent2 2 3" xfId="2164"/>
    <cellStyle name="40% - Accent2 2 3 2" xfId="2165"/>
    <cellStyle name="40% - Accent2 2 4" xfId="2166"/>
    <cellStyle name="40% - Accent2 2 5" xfId="2167"/>
    <cellStyle name="40% - Accent2 2 6" xfId="2168"/>
    <cellStyle name="40% - Accent2 2 7" xfId="2169"/>
    <cellStyle name="40% - Accent2 2 8" xfId="2170"/>
    <cellStyle name="40% - Accent2 2 9" xfId="2171"/>
    <cellStyle name="40% - Accent2 3" xfId="93"/>
    <cellStyle name="40% - Accent2 3 10" xfId="2172"/>
    <cellStyle name="40% - Accent2 3 11" xfId="2173"/>
    <cellStyle name="40% - Accent2 3 12" xfId="2174"/>
    <cellStyle name="40% - Accent2 3 13" xfId="2175"/>
    <cellStyle name="40% - Accent2 3 14" xfId="2176"/>
    <cellStyle name="40% - Accent2 3 15" xfId="2177"/>
    <cellStyle name="40% - Accent2 3 16" xfId="2178"/>
    <cellStyle name="40% - Accent2 3 17" xfId="2179"/>
    <cellStyle name="40% - Accent2 3 18" xfId="2180"/>
    <cellStyle name="40% - Accent2 3 19" xfId="2181"/>
    <cellStyle name="40% - Accent2 3 2" xfId="94"/>
    <cellStyle name="40% - Accent2 3 3" xfId="2182"/>
    <cellStyle name="40% - Accent2 3 3 2" xfId="2183"/>
    <cellStyle name="40% - Accent2 3 4" xfId="2184"/>
    <cellStyle name="40% - Accent2 3 5" xfId="2185"/>
    <cellStyle name="40% - Accent2 3 6" xfId="2186"/>
    <cellStyle name="40% - Accent2 3 7" xfId="2187"/>
    <cellStyle name="40% - Accent2 3 8" xfId="2188"/>
    <cellStyle name="40% - Accent2 3 9" xfId="2189"/>
    <cellStyle name="40% - Accent2 4" xfId="95"/>
    <cellStyle name="40% - Accent2 4 10" xfId="2190"/>
    <cellStyle name="40% - Accent2 4 11" xfId="2191"/>
    <cellStyle name="40% - Accent2 4 12" xfId="2192"/>
    <cellStyle name="40% - Accent2 4 13" xfId="2193"/>
    <cellStyle name="40% - Accent2 4 14" xfId="2194"/>
    <cellStyle name="40% - Accent2 4 15" xfId="2195"/>
    <cellStyle name="40% - Accent2 4 16" xfId="2196"/>
    <cellStyle name="40% - Accent2 4 2" xfId="96"/>
    <cellStyle name="40% - Accent2 4 3" xfId="2197"/>
    <cellStyle name="40% - Accent2 4 4" xfId="2198"/>
    <cellStyle name="40% - Accent2 4 5" xfId="2199"/>
    <cellStyle name="40% - Accent2 4 6" xfId="2200"/>
    <cellStyle name="40% - Accent2 4 7" xfId="2201"/>
    <cellStyle name="40% - Accent2 4 8" xfId="2202"/>
    <cellStyle name="40% - Accent2 4 9" xfId="2203"/>
    <cellStyle name="40% - Accent2 5" xfId="97"/>
    <cellStyle name="40% - Accent2 5 2" xfId="98"/>
    <cellStyle name="40% - Accent2 6" xfId="99"/>
    <cellStyle name="40% - Accent2 6 2" xfId="100"/>
    <cellStyle name="40% - Accent2 7" xfId="2204"/>
    <cellStyle name="40% - Accent3" xfId="101"/>
    <cellStyle name="40% - Accent3 2" xfId="102"/>
    <cellStyle name="40% - Accent3 2 10" xfId="2205"/>
    <cellStyle name="40% - Accent3 2 11" xfId="2206"/>
    <cellStyle name="40% - Accent3 2 12" xfId="2207"/>
    <cellStyle name="40% - Accent3 2 13" xfId="2208"/>
    <cellStyle name="40% - Accent3 2 14" xfId="2209"/>
    <cellStyle name="40% - Accent3 2 15" xfId="2210"/>
    <cellStyle name="40% - Accent3 2 16" xfId="2211"/>
    <cellStyle name="40% - Accent3 2 17" xfId="2212"/>
    <cellStyle name="40% - Accent3 2 18" xfId="2213"/>
    <cellStyle name="40% - Accent3 2 19" xfId="2214"/>
    <cellStyle name="40% - Accent3 2 2" xfId="103"/>
    <cellStyle name="40% - Accent3 2 20" xfId="2215"/>
    <cellStyle name="40% - Accent3 2 21" xfId="2216"/>
    <cellStyle name="40% - Accent3 2 22" xfId="2217"/>
    <cellStyle name="40% - Accent3 2 23" xfId="2218"/>
    <cellStyle name="40% - Accent3 2 24" xfId="2219"/>
    <cellStyle name="40% - Accent3 2 3" xfId="2220"/>
    <cellStyle name="40% - Accent3 2 3 2" xfId="2221"/>
    <cellStyle name="40% - Accent3 2 4" xfId="2222"/>
    <cellStyle name="40% - Accent3 2 5" xfId="2223"/>
    <cellStyle name="40% - Accent3 2 6" xfId="2224"/>
    <cellStyle name="40% - Accent3 2 7" xfId="2225"/>
    <cellStyle name="40% - Accent3 2 8" xfId="2226"/>
    <cellStyle name="40% - Accent3 2 9" xfId="2227"/>
    <cellStyle name="40% - Accent3 3" xfId="104"/>
    <cellStyle name="40% - Accent3 3 10" xfId="2228"/>
    <cellStyle name="40% - Accent3 3 11" xfId="2229"/>
    <cellStyle name="40% - Accent3 3 12" xfId="2230"/>
    <cellStyle name="40% - Accent3 3 13" xfId="2231"/>
    <cellStyle name="40% - Accent3 3 14" xfId="2232"/>
    <cellStyle name="40% - Accent3 3 15" xfId="2233"/>
    <cellStyle name="40% - Accent3 3 16" xfId="2234"/>
    <cellStyle name="40% - Accent3 3 17" xfId="2235"/>
    <cellStyle name="40% - Accent3 3 18" xfId="2236"/>
    <cellStyle name="40% - Accent3 3 19" xfId="2237"/>
    <cellStyle name="40% - Accent3 3 2" xfId="105"/>
    <cellStyle name="40% - Accent3 3 3" xfId="2238"/>
    <cellStyle name="40% - Accent3 3 3 2" xfId="2239"/>
    <cellStyle name="40% - Accent3 3 4" xfId="2240"/>
    <cellStyle name="40% - Accent3 3 5" xfId="2241"/>
    <cellStyle name="40% - Accent3 3 6" xfId="2242"/>
    <cellStyle name="40% - Accent3 3 7" xfId="2243"/>
    <cellStyle name="40% - Accent3 3 8" xfId="2244"/>
    <cellStyle name="40% - Accent3 3 9" xfId="2245"/>
    <cellStyle name="40% - Accent3 4" xfId="106"/>
    <cellStyle name="40% - Accent3 4 10" xfId="2246"/>
    <cellStyle name="40% - Accent3 4 11" xfId="2247"/>
    <cellStyle name="40% - Accent3 4 12" xfId="2248"/>
    <cellStyle name="40% - Accent3 4 13" xfId="2249"/>
    <cellStyle name="40% - Accent3 4 14" xfId="2250"/>
    <cellStyle name="40% - Accent3 4 15" xfId="2251"/>
    <cellStyle name="40% - Accent3 4 16" xfId="2252"/>
    <cellStyle name="40% - Accent3 4 2" xfId="107"/>
    <cellStyle name="40% - Accent3 4 3" xfId="2253"/>
    <cellStyle name="40% - Accent3 4 4" xfId="2254"/>
    <cellStyle name="40% - Accent3 4 5" xfId="2255"/>
    <cellStyle name="40% - Accent3 4 6" xfId="2256"/>
    <cellStyle name="40% - Accent3 4 7" xfId="2257"/>
    <cellStyle name="40% - Accent3 4 8" xfId="2258"/>
    <cellStyle name="40% - Accent3 4 9" xfId="2259"/>
    <cellStyle name="40% - Accent3 5" xfId="108"/>
    <cellStyle name="40% - Accent3 5 2" xfId="109"/>
    <cellStyle name="40% - Accent3 6" xfId="110"/>
    <cellStyle name="40% - Accent3 6 2" xfId="111"/>
    <cellStyle name="40% - Accent3 7" xfId="2260"/>
    <cellStyle name="40% - Accent4" xfId="112"/>
    <cellStyle name="40% - Accent4 2" xfId="113"/>
    <cellStyle name="40% - Accent4 2 10" xfId="2261"/>
    <cellStyle name="40% - Accent4 2 11" xfId="2262"/>
    <cellStyle name="40% - Accent4 2 12" xfId="2263"/>
    <cellStyle name="40% - Accent4 2 13" xfId="2264"/>
    <cellStyle name="40% - Accent4 2 14" xfId="2265"/>
    <cellStyle name="40% - Accent4 2 15" xfId="2266"/>
    <cellStyle name="40% - Accent4 2 16" xfId="2267"/>
    <cellStyle name="40% - Accent4 2 17" xfId="2268"/>
    <cellStyle name="40% - Accent4 2 18" xfId="2269"/>
    <cellStyle name="40% - Accent4 2 19" xfId="2270"/>
    <cellStyle name="40% - Accent4 2 2" xfId="114"/>
    <cellStyle name="40% - Accent4 2 20" xfId="2271"/>
    <cellStyle name="40% - Accent4 2 21" xfId="2272"/>
    <cellStyle name="40% - Accent4 2 22" xfId="2273"/>
    <cellStyle name="40% - Accent4 2 23" xfId="2274"/>
    <cellStyle name="40% - Accent4 2 24" xfId="2275"/>
    <cellStyle name="40% - Accent4 2 3" xfId="2276"/>
    <cellStyle name="40% - Accent4 2 3 2" xfId="2277"/>
    <cellStyle name="40% - Accent4 2 4" xfId="2278"/>
    <cellStyle name="40% - Accent4 2 5" xfId="2279"/>
    <cellStyle name="40% - Accent4 2 6" xfId="2280"/>
    <cellStyle name="40% - Accent4 2 7" xfId="2281"/>
    <cellStyle name="40% - Accent4 2 8" xfId="2282"/>
    <cellStyle name="40% - Accent4 2 9" xfId="2283"/>
    <cellStyle name="40% - Accent4 3" xfId="115"/>
    <cellStyle name="40% - Accent4 3 10" xfId="2284"/>
    <cellStyle name="40% - Accent4 3 11" xfId="2285"/>
    <cellStyle name="40% - Accent4 3 12" xfId="2286"/>
    <cellStyle name="40% - Accent4 3 13" xfId="2287"/>
    <cellStyle name="40% - Accent4 3 14" xfId="2288"/>
    <cellStyle name="40% - Accent4 3 15" xfId="2289"/>
    <cellStyle name="40% - Accent4 3 16" xfId="2290"/>
    <cellStyle name="40% - Accent4 3 17" xfId="2291"/>
    <cellStyle name="40% - Accent4 3 18" xfId="2292"/>
    <cellStyle name="40% - Accent4 3 19" xfId="2293"/>
    <cellStyle name="40% - Accent4 3 2" xfId="116"/>
    <cellStyle name="40% - Accent4 3 3" xfId="2294"/>
    <cellStyle name="40% - Accent4 3 3 2" xfId="2295"/>
    <cellStyle name="40% - Accent4 3 4" xfId="2296"/>
    <cellStyle name="40% - Accent4 3 5" xfId="2297"/>
    <cellStyle name="40% - Accent4 3 6" xfId="2298"/>
    <cellStyle name="40% - Accent4 3 7" xfId="2299"/>
    <cellStyle name="40% - Accent4 3 8" xfId="2300"/>
    <cellStyle name="40% - Accent4 3 9" xfId="2301"/>
    <cellStyle name="40% - Accent4 4" xfId="117"/>
    <cellStyle name="40% - Accent4 4 10" xfId="2302"/>
    <cellStyle name="40% - Accent4 4 11" xfId="2303"/>
    <cellStyle name="40% - Accent4 4 12" xfId="2304"/>
    <cellStyle name="40% - Accent4 4 13" xfId="2305"/>
    <cellStyle name="40% - Accent4 4 14" xfId="2306"/>
    <cellStyle name="40% - Accent4 4 15" xfId="2307"/>
    <cellStyle name="40% - Accent4 4 16" xfId="2308"/>
    <cellStyle name="40% - Accent4 4 2" xfId="118"/>
    <cellStyle name="40% - Accent4 4 3" xfId="2309"/>
    <cellStyle name="40% - Accent4 4 4" xfId="2310"/>
    <cellStyle name="40% - Accent4 4 5" xfId="2311"/>
    <cellStyle name="40% - Accent4 4 6" xfId="2312"/>
    <cellStyle name="40% - Accent4 4 7" xfId="2313"/>
    <cellStyle name="40% - Accent4 4 8" xfId="2314"/>
    <cellStyle name="40% - Accent4 4 9" xfId="2315"/>
    <cellStyle name="40% - Accent4 5" xfId="119"/>
    <cellStyle name="40% - Accent4 5 2" xfId="120"/>
    <cellStyle name="40% - Accent4 6" xfId="121"/>
    <cellStyle name="40% - Accent4 6 2" xfId="122"/>
    <cellStyle name="40% - Accent4 7" xfId="2316"/>
    <cellStyle name="40% - Accent5" xfId="123"/>
    <cellStyle name="40% - Accent5 2" xfId="124"/>
    <cellStyle name="40% - Accent5 2 10" xfId="2317"/>
    <cellStyle name="40% - Accent5 2 11" xfId="2318"/>
    <cellStyle name="40% - Accent5 2 12" xfId="2319"/>
    <cellStyle name="40% - Accent5 2 13" xfId="2320"/>
    <cellStyle name="40% - Accent5 2 14" xfId="2321"/>
    <cellStyle name="40% - Accent5 2 15" xfId="2322"/>
    <cellStyle name="40% - Accent5 2 16" xfId="2323"/>
    <cellStyle name="40% - Accent5 2 17" xfId="2324"/>
    <cellStyle name="40% - Accent5 2 18" xfId="2325"/>
    <cellStyle name="40% - Accent5 2 19" xfId="2326"/>
    <cellStyle name="40% - Accent5 2 2" xfId="125"/>
    <cellStyle name="40% - Accent5 2 20" xfId="2327"/>
    <cellStyle name="40% - Accent5 2 21" xfId="2328"/>
    <cellStyle name="40% - Accent5 2 22" xfId="2329"/>
    <cellStyle name="40% - Accent5 2 23" xfId="2330"/>
    <cellStyle name="40% - Accent5 2 24" xfId="2331"/>
    <cellStyle name="40% - Accent5 2 3" xfId="2332"/>
    <cellStyle name="40% - Accent5 2 3 2" xfId="2333"/>
    <cellStyle name="40% - Accent5 2 4" xfId="2334"/>
    <cellStyle name="40% - Accent5 2 5" xfId="2335"/>
    <cellStyle name="40% - Accent5 2 6" xfId="2336"/>
    <cellStyle name="40% - Accent5 2 7" xfId="2337"/>
    <cellStyle name="40% - Accent5 2 8" xfId="2338"/>
    <cellStyle name="40% - Accent5 2 9" xfId="2339"/>
    <cellStyle name="40% - Accent5 3" xfId="126"/>
    <cellStyle name="40% - Accent5 3 10" xfId="2340"/>
    <cellStyle name="40% - Accent5 3 11" xfId="2341"/>
    <cellStyle name="40% - Accent5 3 12" xfId="2342"/>
    <cellStyle name="40% - Accent5 3 13" xfId="2343"/>
    <cellStyle name="40% - Accent5 3 14" xfId="2344"/>
    <cellStyle name="40% - Accent5 3 15" xfId="2345"/>
    <cellStyle name="40% - Accent5 3 16" xfId="2346"/>
    <cellStyle name="40% - Accent5 3 17" xfId="2347"/>
    <cellStyle name="40% - Accent5 3 18" xfId="2348"/>
    <cellStyle name="40% - Accent5 3 19" xfId="2349"/>
    <cellStyle name="40% - Accent5 3 2" xfId="127"/>
    <cellStyle name="40% - Accent5 3 3" xfId="2350"/>
    <cellStyle name="40% - Accent5 3 3 2" xfId="2351"/>
    <cellStyle name="40% - Accent5 3 4" xfId="2352"/>
    <cellStyle name="40% - Accent5 3 5" xfId="2353"/>
    <cellStyle name="40% - Accent5 3 6" xfId="2354"/>
    <cellStyle name="40% - Accent5 3 7" xfId="2355"/>
    <cellStyle name="40% - Accent5 3 8" xfId="2356"/>
    <cellStyle name="40% - Accent5 3 9" xfId="2357"/>
    <cellStyle name="40% - Accent5 4" xfId="128"/>
    <cellStyle name="40% - Accent5 4 10" xfId="2358"/>
    <cellStyle name="40% - Accent5 4 11" xfId="2359"/>
    <cellStyle name="40% - Accent5 4 12" xfId="2360"/>
    <cellStyle name="40% - Accent5 4 13" xfId="2361"/>
    <cellStyle name="40% - Accent5 4 14" xfId="2362"/>
    <cellStyle name="40% - Accent5 4 15" xfId="2363"/>
    <cellStyle name="40% - Accent5 4 16" xfId="2364"/>
    <cellStyle name="40% - Accent5 4 2" xfId="129"/>
    <cellStyle name="40% - Accent5 4 3" xfId="2365"/>
    <cellStyle name="40% - Accent5 4 4" xfId="2366"/>
    <cellStyle name="40% - Accent5 4 5" xfId="2367"/>
    <cellStyle name="40% - Accent5 4 6" xfId="2368"/>
    <cellStyle name="40% - Accent5 4 7" xfId="2369"/>
    <cellStyle name="40% - Accent5 4 8" xfId="2370"/>
    <cellStyle name="40% - Accent5 4 9" xfId="2371"/>
    <cellStyle name="40% - Accent5 5" xfId="130"/>
    <cellStyle name="40% - Accent5 5 2" xfId="131"/>
    <cellStyle name="40% - Accent5 6" xfId="132"/>
    <cellStyle name="40% - Accent5 6 2" xfId="133"/>
    <cellStyle name="40% - Accent5 7" xfId="2372"/>
    <cellStyle name="40% - Accent6" xfId="134"/>
    <cellStyle name="40% - Accent6 2" xfId="135"/>
    <cellStyle name="40% - Accent6 2 10" xfId="2373"/>
    <cellStyle name="40% - Accent6 2 11" xfId="2374"/>
    <cellStyle name="40% - Accent6 2 12" xfId="2375"/>
    <cellStyle name="40% - Accent6 2 13" xfId="2376"/>
    <cellStyle name="40% - Accent6 2 14" xfId="2377"/>
    <cellStyle name="40% - Accent6 2 15" xfId="2378"/>
    <cellStyle name="40% - Accent6 2 16" xfId="2379"/>
    <cellStyle name="40% - Accent6 2 17" xfId="2380"/>
    <cellStyle name="40% - Accent6 2 18" xfId="2381"/>
    <cellStyle name="40% - Accent6 2 19" xfId="2382"/>
    <cellStyle name="40% - Accent6 2 2" xfId="136"/>
    <cellStyle name="40% - Accent6 2 20" xfId="2383"/>
    <cellStyle name="40% - Accent6 2 21" xfId="2384"/>
    <cellStyle name="40% - Accent6 2 22" xfId="2385"/>
    <cellStyle name="40% - Accent6 2 23" xfId="2386"/>
    <cellStyle name="40% - Accent6 2 24" xfId="2387"/>
    <cellStyle name="40% - Accent6 2 3" xfId="2388"/>
    <cellStyle name="40% - Accent6 2 3 2" xfId="2389"/>
    <cellStyle name="40% - Accent6 2 4" xfId="2390"/>
    <cellStyle name="40% - Accent6 2 5" xfId="2391"/>
    <cellStyle name="40% - Accent6 2 6" xfId="2392"/>
    <cellStyle name="40% - Accent6 2 7" xfId="2393"/>
    <cellStyle name="40% - Accent6 2 8" xfId="2394"/>
    <cellStyle name="40% - Accent6 2 9" xfId="2395"/>
    <cellStyle name="40% - Accent6 3" xfId="137"/>
    <cellStyle name="40% - Accent6 3 10" xfId="2396"/>
    <cellStyle name="40% - Accent6 3 11" xfId="2397"/>
    <cellStyle name="40% - Accent6 3 12" xfId="2398"/>
    <cellStyle name="40% - Accent6 3 13" xfId="2399"/>
    <cellStyle name="40% - Accent6 3 14" xfId="2400"/>
    <cellStyle name="40% - Accent6 3 15" xfId="2401"/>
    <cellStyle name="40% - Accent6 3 16" xfId="2402"/>
    <cellStyle name="40% - Accent6 3 17" xfId="2403"/>
    <cellStyle name="40% - Accent6 3 18" xfId="2404"/>
    <cellStyle name="40% - Accent6 3 19" xfId="2405"/>
    <cellStyle name="40% - Accent6 3 2" xfId="138"/>
    <cellStyle name="40% - Accent6 3 3" xfId="2406"/>
    <cellStyle name="40% - Accent6 3 3 2" xfId="2407"/>
    <cellStyle name="40% - Accent6 3 4" xfId="2408"/>
    <cellStyle name="40% - Accent6 3 5" xfId="2409"/>
    <cellStyle name="40% - Accent6 3 6" xfId="2410"/>
    <cellStyle name="40% - Accent6 3 7" xfId="2411"/>
    <cellStyle name="40% - Accent6 3 8" xfId="2412"/>
    <cellStyle name="40% - Accent6 3 9" xfId="2413"/>
    <cellStyle name="40% - Accent6 4" xfId="139"/>
    <cellStyle name="40% - Accent6 4 10" xfId="2414"/>
    <cellStyle name="40% - Accent6 4 11" xfId="2415"/>
    <cellStyle name="40% - Accent6 4 12" xfId="2416"/>
    <cellStyle name="40% - Accent6 4 13" xfId="2417"/>
    <cellStyle name="40% - Accent6 4 14" xfId="2418"/>
    <cellStyle name="40% - Accent6 4 15" xfId="2419"/>
    <cellStyle name="40% - Accent6 4 16" xfId="2420"/>
    <cellStyle name="40% - Accent6 4 2" xfId="140"/>
    <cellStyle name="40% - Accent6 4 3" xfId="2421"/>
    <cellStyle name="40% - Accent6 4 4" xfId="2422"/>
    <cellStyle name="40% - Accent6 4 5" xfId="2423"/>
    <cellStyle name="40% - Accent6 4 6" xfId="2424"/>
    <cellStyle name="40% - Accent6 4 7" xfId="2425"/>
    <cellStyle name="40% - Accent6 4 8" xfId="2426"/>
    <cellStyle name="40% - Accent6 4 9" xfId="2427"/>
    <cellStyle name="40% - Accent6 5" xfId="141"/>
    <cellStyle name="40% - Accent6 5 2" xfId="142"/>
    <cellStyle name="40% - Accent6 6" xfId="143"/>
    <cellStyle name="40% - Accent6 6 2" xfId="144"/>
    <cellStyle name="40% - Accent6 7" xfId="2428"/>
    <cellStyle name="40% - Akzent1" xfId="2429"/>
    <cellStyle name="40% - Akzent2" xfId="2430"/>
    <cellStyle name="40% - Akzent3" xfId="2431"/>
    <cellStyle name="40% - Akzent4" xfId="2432"/>
    <cellStyle name="40% - Akzent5" xfId="2433"/>
    <cellStyle name="40% - Akzent6" xfId="2434"/>
    <cellStyle name="40% - Isticanje1 2" xfId="2435"/>
    <cellStyle name="40% - Isticanje1 2 2" xfId="2436"/>
    <cellStyle name="40% - Isticanje2 2" xfId="145"/>
    <cellStyle name="40% - Isticanje2 2 2" xfId="146"/>
    <cellStyle name="40% - Isticanje2 2 3" xfId="2437"/>
    <cellStyle name="40% - Isticanje3 2" xfId="147"/>
    <cellStyle name="40% - Isticanje3 2 2" xfId="148"/>
    <cellStyle name="40% - Isticanje3 2 3" xfId="2438"/>
    <cellStyle name="40% - Isticanje3 2 4" xfId="2439"/>
    <cellStyle name="40% - Isticanje3 3" xfId="2440"/>
    <cellStyle name="40% - Isticanje4 2" xfId="149"/>
    <cellStyle name="40% - Isticanje4 2 2" xfId="150"/>
    <cellStyle name="40% - Isticanje4 2 3" xfId="2441"/>
    <cellStyle name="40% - Isticanje4 2 4" xfId="2442"/>
    <cellStyle name="40% - Isticanje4 3" xfId="2443"/>
    <cellStyle name="40% - Isticanje5 2" xfId="151"/>
    <cellStyle name="40% - Isticanje5 2 2" xfId="152"/>
    <cellStyle name="40% - Isticanje5 2 3" xfId="2444"/>
    <cellStyle name="40% - Isticanje5 2 4" xfId="2445"/>
    <cellStyle name="40% - Isticanje6 2" xfId="153"/>
    <cellStyle name="40% - Isticanje6 2 2" xfId="154"/>
    <cellStyle name="40% - Isticanje6 2 3" xfId="2446"/>
    <cellStyle name="40% - Isticanje6 2 4" xfId="2447"/>
    <cellStyle name="40% - Isticanje6 3" xfId="2448"/>
    <cellStyle name="40% - Naglasak1" xfId="155"/>
    <cellStyle name="40% - Naglasak1 2" xfId="156"/>
    <cellStyle name="40% - Naglasak1 2 2" xfId="157"/>
    <cellStyle name="40% - Naglasak1 2 3" xfId="2449"/>
    <cellStyle name="40% - Naglasak1 3" xfId="158"/>
    <cellStyle name="60% - Accent1" xfId="159"/>
    <cellStyle name="60% - Accent1 2" xfId="160"/>
    <cellStyle name="60% - Accent1 2 2" xfId="161"/>
    <cellStyle name="60% - Accent1 2 2 2" xfId="2450"/>
    <cellStyle name="60% - Accent1 2 3" xfId="2451"/>
    <cellStyle name="60% - Accent1 3" xfId="162"/>
    <cellStyle name="60% - Accent1 3 10" xfId="2452"/>
    <cellStyle name="60% - Accent1 3 11" xfId="2453"/>
    <cellStyle name="60% - Accent1 3 12" xfId="2454"/>
    <cellStyle name="60% - Accent1 3 13" xfId="2455"/>
    <cellStyle name="60% - Accent1 3 14" xfId="2456"/>
    <cellStyle name="60% - Accent1 3 15" xfId="2457"/>
    <cellStyle name="60% - Accent1 3 16" xfId="2458"/>
    <cellStyle name="60% - Accent1 3 17" xfId="2459"/>
    <cellStyle name="60% - Accent1 3 18" xfId="2460"/>
    <cellStyle name="60% - Accent1 3 19" xfId="2461"/>
    <cellStyle name="60% - Accent1 3 2" xfId="163"/>
    <cellStyle name="60% - Accent1 3 3" xfId="2462"/>
    <cellStyle name="60% - Accent1 3 4" xfId="2463"/>
    <cellStyle name="60% - Accent1 3 5" xfId="2464"/>
    <cellStyle name="60% - Accent1 3 6" xfId="2465"/>
    <cellStyle name="60% - Accent1 3 7" xfId="2466"/>
    <cellStyle name="60% - Accent1 3 8" xfId="2467"/>
    <cellStyle name="60% - Accent1 3 9" xfId="2468"/>
    <cellStyle name="60% - Accent1 4" xfId="164"/>
    <cellStyle name="60% - Accent1 4 10" xfId="2469"/>
    <cellStyle name="60% - Accent1 4 11" xfId="2470"/>
    <cellStyle name="60% - Accent1 4 12" xfId="2471"/>
    <cellStyle name="60% - Accent1 4 13" xfId="2472"/>
    <cellStyle name="60% - Accent1 4 14" xfId="2473"/>
    <cellStyle name="60% - Accent1 4 15" xfId="2474"/>
    <cellStyle name="60% - Accent1 4 16" xfId="2475"/>
    <cellStyle name="60% - Accent1 4 2" xfId="165"/>
    <cellStyle name="60% - Accent1 4 3" xfId="2476"/>
    <cellStyle name="60% - Accent1 4 4" xfId="2477"/>
    <cellStyle name="60% - Accent1 4 5" xfId="2478"/>
    <cellStyle name="60% - Accent1 4 6" xfId="2479"/>
    <cellStyle name="60% - Accent1 4 7" xfId="2480"/>
    <cellStyle name="60% - Accent1 4 8" xfId="2481"/>
    <cellStyle name="60% - Accent1 4 9" xfId="2482"/>
    <cellStyle name="60% - Accent1 5" xfId="166"/>
    <cellStyle name="60% - Accent1 5 2" xfId="167"/>
    <cellStyle name="60% - Accent1 6" xfId="168"/>
    <cellStyle name="60% - Accent1 6 2" xfId="169"/>
    <cellStyle name="60% - Accent1 7" xfId="2483"/>
    <cellStyle name="60% - Accent2" xfId="170"/>
    <cellStyle name="60% - Accent2 2" xfId="171"/>
    <cellStyle name="60% - Accent2 2 2" xfId="172"/>
    <cellStyle name="60% - Accent2 2 2 2" xfId="2484"/>
    <cellStyle name="60% - Accent2 2 3" xfId="2485"/>
    <cellStyle name="60% - Accent2 3" xfId="173"/>
    <cellStyle name="60% - Accent2 3 10" xfId="2486"/>
    <cellStyle name="60% - Accent2 3 11" xfId="2487"/>
    <cellStyle name="60% - Accent2 3 12" xfId="2488"/>
    <cellStyle name="60% - Accent2 3 13" xfId="2489"/>
    <cellStyle name="60% - Accent2 3 14" xfId="2490"/>
    <cellStyle name="60% - Accent2 3 15" xfId="2491"/>
    <cellStyle name="60% - Accent2 3 16" xfId="2492"/>
    <cellStyle name="60% - Accent2 3 17" xfId="2493"/>
    <cellStyle name="60% - Accent2 3 18" xfId="2494"/>
    <cellStyle name="60% - Accent2 3 19" xfId="2495"/>
    <cellStyle name="60% - Accent2 3 2" xfId="174"/>
    <cellStyle name="60% - Accent2 3 3" xfId="2496"/>
    <cellStyle name="60% - Accent2 3 4" xfId="2497"/>
    <cellStyle name="60% - Accent2 3 5" xfId="2498"/>
    <cellStyle name="60% - Accent2 3 6" xfId="2499"/>
    <cellStyle name="60% - Accent2 3 7" xfId="2500"/>
    <cellStyle name="60% - Accent2 3 8" xfId="2501"/>
    <cellStyle name="60% - Accent2 3 9" xfId="2502"/>
    <cellStyle name="60% - Accent2 4" xfId="175"/>
    <cellStyle name="60% - Accent2 4 10" xfId="2503"/>
    <cellStyle name="60% - Accent2 4 11" xfId="2504"/>
    <cellStyle name="60% - Accent2 4 12" xfId="2505"/>
    <cellStyle name="60% - Accent2 4 13" xfId="2506"/>
    <cellStyle name="60% - Accent2 4 14" xfId="2507"/>
    <cellStyle name="60% - Accent2 4 15" xfId="2508"/>
    <cellStyle name="60% - Accent2 4 16" xfId="2509"/>
    <cellStyle name="60% - Accent2 4 2" xfId="176"/>
    <cellStyle name="60% - Accent2 4 3" xfId="2510"/>
    <cellStyle name="60% - Accent2 4 4" xfId="2511"/>
    <cellStyle name="60% - Accent2 4 5" xfId="2512"/>
    <cellStyle name="60% - Accent2 4 6" xfId="2513"/>
    <cellStyle name="60% - Accent2 4 7" xfId="2514"/>
    <cellStyle name="60% - Accent2 4 8" xfId="2515"/>
    <cellStyle name="60% - Accent2 4 9" xfId="2516"/>
    <cellStyle name="60% - Accent2 5" xfId="177"/>
    <cellStyle name="60% - Accent2 5 2" xfId="178"/>
    <cellStyle name="60% - Accent2 6" xfId="179"/>
    <cellStyle name="60% - Accent2 6 2" xfId="180"/>
    <cellStyle name="60% - Accent2 7" xfId="2517"/>
    <cellStyle name="60% - Accent3" xfId="181"/>
    <cellStyle name="60% - Accent3 2" xfId="182"/>
    <cellStyle name="60% - Accent3 2 2" xfId="183"/>
    <cellStyle name="60% - Accent3 2 2 2" xfId="2518"/>
    <cellStyle name="60% - Accent3 2 3" xfId="2519"/>
    <cellStyle name="60% - Accent3 3" xfId="184"/>
    <cellStyle name="60% - Accent3 3 10" xfId="2520"/>
    <cellStyle name="60% - Accent3 3 11" xfId="2521"/>
    <cellStyle name="60% - Accent3 3 12" xfId="2522"/>
    <cellStyle name="60% - Accent3 3 13" xfId="2523"/>
    <cellStyle name="60% - Accent3 3 14" xfId="2524"/>
    <cellStyle name="60% - Accent3 3 15" xfId="2525"/>
    <cellStyle name="60% - Accent3 3 16" xfId="2526"/>
    <cellStyle name="60% - Accent3 3 17" xfId="2527"/>
    <cellStyle name="60% - Accent3 3 18" xfId="2528"/>
    <cellStyle name="60% - Accent3 3 19" xfId="2529"/>
    <cellStyle name="60% - Accent3 3 2" xfId="185"/>
    <cellStyle name="60% - Accent3 3 3" xfId="2530"/>
    <cellStyle name="60% - Accent3 3 4" xfId="2531"/>
    <cellStyle name="60% - Accent3 3 5" xfId="2532"/>
    <cellStyle name="60% - Accent3 3 6" xfId="2533"/>
    <cellStyle name="60% - Accent3 3 7" xfId="2534"/>
    <cellStyle name="60% - Accent3 3 8" xfId="2535"/>
    <cellStyle name="60% - Accent3 3 9" xfId="2536"/>
    <cellStyle name="60% - Accent3 4" xfId="186"/>
    <cellStyle name="60% - Accent3 4 10" xfId="2537"/>
    <cellStyle name="60% - Accent3 4 11" xfId="2538"/>
    <cellStyle name="60% - Accent3 4 12" xfId="2539"/>
    <cellStyle name="60% - Accent3 4 13" xfId="2540"/>
    <cellStyle name="60% - Accent3 4 14" xfId="2541"/>
    <cellStyle name="60% - Accent3 4 15" xfId="2542"/>
    <cellStyle name="60% - Accent3 4 16" xfId="2543"/>
    <cellStyle name="60% - Accent3 4 2" xfId="187"/>
    <cellStyle name="60% - Accent3 4 3" xfId="2544"/>
    <cellStyle name="60% - Accent3 4 4" xfId="2545"/>
    <cellStyle name="60% - Accent3 4 5" xfId="2546"/>
    <cellStyle name="60% - Accent3 4 6" xfId="2547"/>
    <cellStyle name="60% - Accent3 4 7" xfId="2548"/>
    <cellStyle name="60% - Accent3 4 8" xfId="2549"/>
    <cellStyle name="60% - Accent3 4 9" xfId="2550"/>
    <cellStyle name="60% - Accent3 5" xfId="188"/>
    <cellStyle name="60% - Accent3 5 2" xfId="189"/>
    <cellStyle name="60% - Accent3 6" xfId="190"/>
    <cellStyle name="60% - Accent3 6 2" xfId="191"/>
    <cellStyle name="60% - Accent3 7" xfId="2551"/>
    <cellStyle name="60% - Accent4" xfId="192"/>
    <cellStyle name="60% - Accent4 2" xfId="193"/>
    <cellStyle name="60% - Accent4 2 2" xfId="194"/>
    <cellStyle name="60% - Accent4 2 2 2" xfId="2552"/>
    <cellStyle name="60% - Accent4 2 3" xfId="2553"/>
    <cellStyle name="60% - Accent4 3" xfId="195"/>
    <cellStyle name="60% - Accent4 3 10" xfId="2554"/>
    <cellStyle name="60% - Accent4 3 11" xfId="2555"/>
    <cellStyle name="60% - Accent4 3 12" xfId="2556"/>
    <cellStyle name="60% - Accent4 3 13" xfId="2557"/>
    <cellStyle name="60% - Accent4 3 14" xfId="2558"/>
    <cellStyle name="60% - Accent4 3 15" xfId="2559"/>
    <cellStyle name="60% - Accent4 3 16" xfId="2560"/>
    <cellStyle name="60% - Accent4 3 17" xfId="2561"/>
    <cellStyle name="60% - Accent4 3 18" xfId="2562"/>
    <cellStyle name="60% - Accent4 3 19" xfId="2563"/>
    <cellStyle name="60% - Accent4 3 2" xfId="196"/>
    <cellStyle name="60% - Accent4 3 3" xfId="2564"/>
    <cellStyle name="60% - Accent4 3 4" xfId="2565"/>
    <cellStyle name="60% - Accent4 3 5" xfId="2566"/>
    <cellStyle name="60% - Accent4 3 6" xfId="2567"/>
    <cellStyle name="60% - Accent4 3 7" xfId="2568"/>
    <cellStyle name="60% - Accent4 3 8" xfId="2569"/>
    <cellStyle name="60% - Accent4 3 9" xfId="2570"/>
    <cellStyle name="60% - Accent4 4" xfId="197"/>
    <cellStyle name="60% - Accent4 4 10" xfId="2571"/>
    <cellStyle name="60% - Accent4 4 11" xfId="2572"/>
    <cellStyle name="60% - Accent4 4 12" xfId="2573"/>
    <cellStyle name="60% - Accent4 4 13" xfId="2574"/>
    <cellStyle name="60% - Accent4 4 14" xfId="2575"/>
    <cellStyle name="60% - Accent4 4 15" xfId="2576"/>
    <cellStyle name="60% - Accent4 4 16" xfId="2577"/>
    <cellStyle name="60% - Accent4 4 2" xfId="198"/>
    <cellStyle name="60% - Accent4 4 3" xfId="2578"/>
    <cellStyle name="60% - Accent4 4 4" xfId="2579"/>
    <cellStyle name="60% - Accent4 4 5" xfId="2580"/>
    <cellStyle name="60% - Accent4 4 6" xfId="2581"/>
    <cellStyle name="60% - Accent4 4 7" xfId="2582"/>
    <cellStyle name="60% - Accent4 4 8" xfId="2583"/>
    <cellStyle name="60% - Accent4 4 9" xfId="2584"/>
    <cellStyle name="60% - Accent4 5" xfId="199"/>
    <cellStyle name="60% - Accent4 5 2" xfId="200"/>
    <cellStyle name="60% - Accent4 6" xfId="201"/>
    <cellStyle name="60% - Accent4 6 2" xfId="202"/>
    <cellStyle name="60% - Accent4 7" xfId="2585"/>
    <cellStyle name="60% - Accent5" xfId="203"/>
    <cellStyle name="60% - Accent5 2" xfId="204"/>
    <cellStyle name="60% - Accent5 2 2" xfId="205"/>
    <cellStyle name="60% - Accent5 2 2 2" xfId="2586"/>
    <cellStyle name="60% - Accent5 2 3" xfId="2587"/>
    <cellStyle name="60% - Accent5 3" xfId="206"/>
    <cellStyle name="60% - Accent5 3 10" xfId="2588"/>
    <cellStyle name="60% - Accent5 3 11" xfId="2589"/>
    <cellStyle name="60% - Accent5 3 12" xfId="2590"/>
    <cellStyle name="60% - Accent5 3 13" xfId="2591"/>
    <cellStyle name="60% - Accent5 3 14" xfId="2592"/>
    <cellStyle name="60% - Accent5 3 15" xfId="2593"/>
    <cellStyle name="60% - Accent5 3 16" xfId="2594"/>
    <cellStyle name="60% - Accent5 3 17" xfId="2595"/>
    <cellStyle name="60% - Accent5 3 18" xfId="2596"/>
    <cellStyle name="60% - Accent5 3 19" xfId="2597"/>
    <cellStyle name="60% - Accent5 3 2" xfId="207"/>
    <cellStyle name="60% - Accent5 3 3" xfId="2598"/>
    <cellStyle name="60% - Accent5 3 4" xfId="2599"/>
    <cellStyle name="60% - Accent5 3 5" xfId="2600"/>
    <cellStyle name="60% - Accent5 3 6" xfId="2601"/>
    <cellStyle name="60% - Accent5 3 7" xfId="2602"/>
    <cellStyle name="60% - Accent5 3 8" xfId="2603"/>
    <cellStyle name="60% - Accent5 3 9" xfId="2604"/>
    <cellStyle name="60% - Accent5 4" xfId="208"/>
    <cellStyle name="60% - Accent5 4 10" xfId="2605"/>
    <cellStyle name="60% - Accent5 4 11" xfId="2606"/>
    <cellStyle name="60% - Accent5 4 12" xfId="2607"/>
    <cellStyle name="60% - Accent5 4 13" xfId="2608"/>
    <cellStyle name="60% - Accent5 4 14" xfId="2609"/>
    <cellStyle name="60% - Accent5 4 15" xfId="2610"/>
    <cellStyle name="60% - Accent5 4 16" xfId="2611"/>
    <cellStyle name="60% - Accent5 4 2" xfId="209"/>
    <cellStyle name="60% - Accent5 4 3" xfId="2612"/>
    <cellStyle name="60% - Accent5 4 4" xfId="2613"/>
    <cellStyle name="60% - Accent5 4 5" xfId="2614"/>
    <cellStyle name="60% - Accent5 4 6" xfId="2615"/>
    <cellStyle name="60% - Accent5 4 7" xfId="2616"/>
    <cellStyle name="60% - Accent5 4 8" xfId="2617"/>
    <cellStyle name="60% - Accent5 4 9" xfId="2618"/>
    <cellStyle name="60% - Accent5 5" xfId="210"/>
    <cellStyle name="60% - Accent5 5 2" xfId="211"/>
    <cellStyle name="60% - Accent5 6" xfId="212"/>
    <cellStyle name="60% - Accent5 6 2" xfId="213"/>
    <cellStyle name="60% - Accent5 7" xfId="2619"/>
    <cellStyle name="60% - Accent6" xfId="214"/>
    <cellStyle name="60% - Accent6 2" xfId="215"/>
    <cellStyle name="60% - Accent6 2 2" xfId="216"/>
    <cellStyle name="60% - Accent6 2 2 2" xfId="2620"/>
    <cellStyle name="60% - Accent6 2 3" xfId="2621"/>
    <cellStyle name="60% - Accent6 3" xfId="217"/>
    <cellStyle name="60% - Accent6 3 10" xfId="2622"/>
    <cellStyle name="60% - Accent6 3 11" xfId="2623"/>
    <cellStyle name="60% - Accent6 3 12" xfId="2624"/>
    <cellStyle name="60% - Accent6 3 13" xfId="2625"/>
    <cellStyle name="60% - Accent6 3 14" xfId="2626"/>
    <cellStyle name="60% - Accent6 3 15" xfId="2627"/>
    <cellStyle name="60% - Accent6 3 16" xfId="2628"/>
    <cellStyle name="60% - Accent6 3 17" xfId="2629"/>
    <cellStyle name="60% - Accent6 3 18" xfId="2630"/>
    <cellStyle name="60% - Accent6 3 19" xfId="2631"/>
    <cellStyle name="60% - Accent6 3 2" xfId="218"/>
    <cellStyle name="60% - Accent6 3 3" xfId="2632"/>
    <cellStyle name="60% - Accent6 3 4" xfId="2633"/>
    <cellStyle name="60% - Accent6 3 5" xfId="2634"/>
    <cellStyle name="60% - Accent6 3 6" xfId="2635"/>
    <cellStyle name="60% - Accent6 3 7" xfId="2636"/>
    <cellStyle name="60% - Accent6 3 8" xfId="2637"/>
    <cellStyle name="60% - Accent6 3 9" xfId="2638"/>
    <cellStyle name="60% - Accent6 4" xfId="219"/>
    <cellStyle name="60% - Accent6 4 10" xfId="2639"/>
    <cellStyle name="60% - Accent6 4 11" xfId="2640"/>
    <cellStyle name="60% - Accent6 4 12" xfId="2641"/>
    <cellStyle name="60% - Accent6 4 13" xfId="2642"/>
    <cellStyle name="60% - Accent6 4 14" xfId="2643"/>
    <cellStyle name="60% - Accent6 4 15" xfId="2644"/>
    <cellStyle name="60% - Accent6 4 16" xfId="2645"/>
    <cellStyle name="60% - Accent6 4 2" xfId="220"/>
    <cellStyle name="60% - Accent6 4 3" xfId="2646"/>
    <cellStyle name="60% - Accent6 4 4" xfId="2647"/>
    <cellStyle name="60% - Accent6 4 5" xfId="2648"/>
    <cellStyle name="60% - Accent6 4 6" xfId="2649"/>
    <cellStyle name="60% - Accent6 4 7" xfId="2650"/>
    <cellStyle name="60% - Accent6 4 8" xfId="2651"/>
    <cellStyle name="60% - Accent6 4 9" xfId="2652"/>
    <cellStyle name="60% - Accent6 5" xfId="221"/>
    <cellStyle name="60% - Accent6 5 2" xfId="222"/>
    <cellStyle name="60% - Accent6 6" xfId="223"/>
    <cellStyle name="60% - Accent6 6 2" xfId="224"/>
    <cellStyle name="60% - Accent6 7" xfId="2653"/>
    <cellStyle name="60% - Akzent1" xfId="2654"/>
    <cellStyle name="60% - Akzent2" xfId="2655"/>
    <cellStyle name="60% - Akzent3" xfId="2656"/>
    <cellStyle name="60% - Akzent4" xfId="2657"/>
    <cellStyle name="60% - Akzent5" xfId="2658"/>
    <cellStyle name="60% - Akzent6" xfId="2659"/>
    <cellStyle name="60% - Isticanje1 2" xfId="225"/>
    <cellStyle name="60% - Isticanje1 2 2" xfId="226"/>
    <cellStyle name="60% - Isticanje1 2 3" xfId="2660"/>
    <cellStyle name="60% - Isticanje1 2 4" xfId="2661"/>
    <cellStyle name="60% - Isticanje1 3" xfId="2662"/>
    <cellStyle name="60% - Isticanje2 2" xfId="227"/>
    <cellStyle name="60% - Isticanje2 2 2" xfId="228"/>
    <cellStyle name="60% - Isticanje2 2 3" xfId="2663"/>
    <cellStyle name="60% - Isticanje2 2 4" xfId="2664"/>
    <cellStyle name="60% - Isticanje3 2" xfId="229"/>
    <cellStyle name="60% - Isticanje3 2 2" xfId="230"/>
    <cellStyle name="60% - Isticanje3 2 3" xfId="2665"/>
    <cellStyle name="60% - Isticanje3 2 4" xfId="2666"/>
    <cellStyle name="60% - Isticanje3 3" xfId="2667"/>
    <cellStyle name="60% - Isticanje4 2" xfId="231"/>
    <cellStyle name="60% - Isticanje4 2 2" xfId="232"/>
    <cellStyle name="60% - Isticanje4 2 3" xfId="2668"/>
    <cellStyle name="60% - Isticanje4 2 4" xfId="2669"/>
    <cellStyle name="60% - Isticanje4 3" xfId="2670"/>
    <cellStyle name="60% - Isticanje5 2" xfId="233"/>
    <cellStyle name="60% - Isticanje5 2 2" xfId="234"/>
    <cellStyle name="60% - Isticanje5 2 3" xfId="2671"/>
    <cellStyle name="60% - Isticanje5 2 4" xfId="2672"/>
    <cellStyle name="60% - Isticanje6 2" xfId="235"/>
    <cellStyle name="60% - Isticanje6 2 2" xfId="236"/>
    <cellStyle name="60% - Isticanje6 2 3" xfId="2673"/>
    <cellStyle name="60% - Isticanje6 2 4" xfId="2674"/>
    <cellStyle name="60% - Isticanje6 3" xfId="2675"/>
    <cellStyle name="A4 Small 210 x 297 mm" xfId="237"/>
    <cellStyle name="A4 Small 210 x 297 mm 2" xfId="238"/>
    <cellStyle name="Accent1" xfId="239"/>
    <cellStyle name="Accent1 2" xfId="240"/>
    <cellStyle name="Accent1 2 2" xfId="241"/>
    <cellStyle name="Accent1 2 2 2" xfId="2676"/>
    <cellStyle name="Accent1 2 3" xfId="2677"/>
    <cellStyle name="Accent1 3" xfId="242"/>
    <cellStyle name="Accent1 3 10" xfId="2678"/>
    <cellStyle name="Accent1 3 11" xfId="2679"/>
    <cellStyle name="Accent1 3 12" xfId="2680"/>
    <cellStyle name="Accent1 3 13" xfId="2681"/>
    <cellStyle name="Accent1 3 14" xfId="2682"/>
    <cellStyle name="Accent1 3 15" xfId="2683"/>
    <cellStyle name="Accent1 3 16" xfId="2684"/>
    <cellStyle name="Accent1 3 17" xfId="2685"/>
    <cellStyle name="Accent1 3 18" xfId="2686"/>
    <cellStyle name="Accent1 3 19" xfId="2687"/>
    <cellStyle name="Accent1 3 2" xfId="243"/>
    <cellStyle name="Accent1 3 3" xfId="2688"/>
    <cellStyle name="Accent1 3 4" xfId="2689"/>
    <cellStyle name="Accent1 3 5" xfId="2690"/>
    <cellStyle name="Accent1 3 6" xfId="2691"/>
    <cellStyle name="Accent1 3 7" xfId="2692"/>
    <cellStyle name="Accent1 3 8" xfId="2693"/>
    <cellStyle name="Accent1 3 9" xfId="2694"/>
    <cellStyle name="Accent1 4" xfId="244"/>
    <cellStyle name="Accent1 4 10" xfId="2695"/>
    <cellStyle name="Accent1 4 11" xfId="2696"/>
    <cellStyle name="Accent1 4 12" xfId="2697"/>
    <cellStyle name="Accent1 4 13" xfId="2698"/>
    <cellStyle name="Accent1 4 14" xfId="2699"/>
    <cellStyle name="Accent1 4 15" xfId="2700"/>
    <cellStyle name="Accent1 4 16" xfId="2701"/>
    <cellStyle name="Accent1 4 2" xfId="245"/>
    <cellStyle name="Accent1 4 3" xfId="2702"/>
    <cellStyle name="Accent1 4 4" xfId="2703"/>
    <cellStyle name="Accent1 4 5" xfId="2704"/>
    <cellStyle name="Accent1 4 6" xfId="2705"/>
    <cellStyle name="Accent1 4 7" xfId="2706"/>
    <cellStyle name="Accent1 4 8" xfId="2707"/>
    <cellStyle name="Accent1 4 9" xfId="2708"/>
    <cellStyle name="Accent1 5" xfId="246"/>
    <cellStyle name="Accent1 5 2" xfId="247"/>
    <cellStyle name="Accent1 6" xfId="248"/>
    <cellStyle name="Accent1 6 2" xfId="249"/>
    <cellStyle name="Accent1 7" xfId="2709"/>
    <cellStyle name="Accent2" xfId="250"/>
    <cellStyle name="Accent2 2" xfId="251"/>
    <cellStyle name="Accent2 2 2" xfId="252"/>
    <cellStyle name="Accent2 2 2 2" xfId="2710"/>
    <cellStyle name="Accent2 2 3" xfId="2711"/>
    <cellStyle name="Accent2 3" xfId="253"/>
    <cellStyle name="Accent2 3 10" xfId="2712"/>
    <cellStyle name="Accent2 3 11" xfId="2713"/>
    <cellStyle name="Accent2 3 12" xfId="2714"/>
    <cellStyle name="Accent2 3 13" xfId="2715"/>
    <cellStyle name="Accent2 3 14" xfId="2716"/>
    <cellStyle name="Accent2 3 15" xfId="2717"/>
    <cellStyle name="Accent2 3 16" xfId="2718"/>
    <cellStyle name="Accent2 3 17" xfId="2719"/>
    <cellStyle name="Accent2 3 18" xfId="2720"/>
    <cellStyle name="Accent2 3 19" xfId="2721"/>
    <cellStyle name="Accent2 3 2" xfId="254"/>
    <cellStyle name="Accent2 3 3" xfId="2722"/>
    <cellStyle name="Accent2 3 4" xfId="2723"/>
    <cellStyle name="Accent2 3 5" xfId="2724"/>
    <cellStyle name="Accent2 3 6" xfId="2725"/>
    <cellStyle name="Accent2 3 7" xfId="2726"/>
    <cellStyle name="Accent2 3 8" xfId="2727"/>
    <cellStyle name="Accent2 3 9" xfId="2728"/>
    <cellStyle name="Accent2 4" xfId="255"/>
    <cellStyle name="Accent2 4 10" xfId="2729"/>
    <cellStyle name="Accent2 4 11" xfId="2730"/>
    <cellStyle name="Accent2 4 12" xfId="2731"/>
    <cellStyle name="Accent2 4 13" xfId="2732"/>
    <cellStyle name="Accent2 4 14" xfId="2733"/>
    <cellStyle name="Accent2 4 15" xfId="2734"/>
    <cellStyle name="Accent2 4 16" xfId="2735"/>
    <cellStyle name="Accent2 4 2" xfId="256"/>
    <cellStyle name="Accent2 4 3" xfId="2736"/>
    <cellStyle name="Accent2 4 4" xfId="2737"/>
    <cellStyle name="Accent2 4 5" xfId="2738"/>
    <cellStyle name="Accent2 4 6" xfId="2739"/>
    <cellStyle name="Accent2 4 7" xfId="2740"/>
    <cellStyle name="Accent2 4 8" xfId="2741"/>
    <cellStyle name="Accent2 4 9" xfId="2742"/>
    <cellStyle name="Accent2 5" xfId="257"/>
    <cellStyle name="Accent2 5 2" xfId="258"/>
    <cellStyle name="Accent2 6" xfId="259"/>
    <cellStyle name="Accent2 6 2" xfId="260"/>
    <cellStyle name="Accent2 7" xfId="2743"/>
    <cellStyle name="Accent3" xfId="261"/>
    <cellStyle name="Accent3 2" xfId="262"/>
    <cellStyle name="Accent3 2 2" xfId="263"/>
    <cellStyle name="Accent3 2 2 2" xfId="2744"/>
    <cellStyle name="Accent3 2 3" xfId="2745"/>
    <cellStyle name="Accent3 3" xfId="264"/>
    <cellStyle name="Accent3 3 10" xfId="2746"/>
    <cellStyle name="Accent3 3 11" xfId="2747"/>
    <cellStyle name="Accent3 3 12" xfId="2748"/>
    <cellStyle name="Accent3 3 13" xfId="2749"/>
    <cellStyle name="Accent3 3 14" xfId="2750"/>
    <cellStyle name="Accent3 3 15" xfId="2751"/>
    <cellStyle name="Accent3 3 16" xfId="2752"/>
    <cellStyle name="Accent3 3 17" xfId="2753"/>
    <cellStyle name="Accent3 3 18" xfId="2754"/>
    <cellStyle name="Accent3 3 19" xfId="2755"/>
    <cellStyle name="Accent3 3 2" xfId="265"/>
    <cellStyle name="Accent3 3 3" xfId="2756"/>
    <cellStyle name="Accent3 3 4" xfId="2757"/>
    <cellStyle name="Accent3 3 5" xfId="2758"/>
    <cellStyle name="Accent3 3 6" xfId="2759"/>
    <cellStyle name="Accent3 3 7" xfId="2760"/>
    <cellStyle name="Accent3 3 8" xfId="2761"/>
    <cellStyle name="Accent3 3 9" xfId="2762"/>
    <cellStyle name="Accent3 4" xfId="266"/>
    <cellStyle name="Accent3 4 10" xfId="2763"/>
    <cellStyle name="Accent3 4 11" xfId="2764"/>
    <cellStyle name="Accent3 4 12" xfId="2765"/>
    <cellStyle name="Accent3 4 13" xfId="2766"/>
    <cellStyle name="Accent3 4 14" xfId="2767"/>
    <cellStyle name="Accent3 4 15" xfId="2768"/>
    <cellStyle name="Accent3 4 16" xfId="2769"/>
    <cellStyle name="Accent3 4 2" xfId="267"/>
    <cellStyle name="Accent3 4 3" xfId="2770"/>
    <cellStyle name="Accent3 4 4" xfId="2771"/>
    <cellStyle name="Accent3 4 5" xfId="2772"/>
    <cellStyle name="Accent3 4 6" xfId="2773"/>
    <cellStyle name="Accent3 4 7" xfId="2774"/>
    <cellStyle name="Accent3 4 8" xfId="2775"/>
    <cellStyle name="Accent3 4 9" xfId="2776"/>
    <cellStyle name="Accent3 5" xfId="268"/>
    <cellStyle name="Accent3 5 2" xfId="269"/>
    <cellStyle name="Accent3 6" xfId="270"/>
    <cellStyle name="Accent3 6 2" xfId="271"/>
    <cellStyle name="Accent3 7" xfId="2777"/>
    <cellStyle name="Accent4" xfId="272"/>
    <cellStyle name="Accent4 2" xfId="273"/>
    <cellStyle name="Accent4 2 2" xfId="274"/>
    <cellStyle name="Accent4 2 2 2" xfId="2778"/>
    <cellStyle name="Accent4 2 3" xfId="2779"/>
    <cellStyle name="Accent4 3" xfId="275"/>
    <cellStyle name="Accent4 3 10" xfId="2780"/>
    <cellStyle name="Accent4 3 11" xfId="2781"/>
    <cellStyle name="Accent4 3 12" xfId="2782"/>
    <cellStyle name="Accent4 3 13" xfId="2783"/>
    <cellStyle name="Accent4 3 14" xfId="2784"/>
    <cellStyle name="Accent4 3 15" xfId="2785"/>
    <cellStyle name="Accent4 3 16" xfId="2786"/>
    <cellStyle name="Accent4 3 17" xfId="2787"/>
    <cellStyle name="Accent4 3 18" xfId="2788"/>
    <cellStyle name="Accent4 3 19" xfId="2789"/>
    <cellStyle name="Accent4 3 2" xfId="276"/>
    <cellStyle name="Accent4 3 3" xfId="2790"/>
    <cellStyle name="Accent4 3 4" xfId="2791"/>
    <cellStyle name="Accent4 3 5" xfId="2792"/>
    <cellStyle name="Accent4 3 6" xfId="2793"/>
    <cellStyle name="Accent4 3 7" xfId="2794"/>
    <cellStyle name="Accent4 3 8" xfId="2795"/>
    <cellStyle name="Accent4 3 9" xfId="2796"/>
    <cellStyle name="Accent4 4" xfId="277"/>
    <cellStyle name="Accent4 4 10" xfId="2797"/>
    <cellStyle name="Accent4 4 11" xfId="2798"/>
    <cellStyle name="Accent4 4 12" xfId="2799"/>
    <cellStyle name="Accent4 4 13" xfId="2800"/>
    <cellStyle name="Accent4 4 14" xfId="2801"/>
    <cellStyle name="Accent4 4 15" xfId="2802"/>
    <cellStyle name="Accent4 4 16" xfId="2803"/>
    <cellStyle name="Accent4 4 2" xfId="278"/>
    <cellStyle name="Accent4 4 3" xfId="2804"/>
    <cellStyle name="Accent4 4 4" xfId="2805"/>
    <cellStyle name="Accent4 4 5" xfId="2806"/>
    <cellStyle name="Accent4 4 6" xfId="2807"/>
    <cellStyle name="Accent4 4 7" xfId="2808"/>
    <cellStyle name="Accent4 4 8" xfId="2809"/>
    <cellStyle name="Accent4 4 9" xfId="2810"/>
    <cellStyle name="Accent4 5" xfId="279"/>
    <cellStyle name="Accent4 5 2" xfId="280"/>
    <cellStyle name="Accent4 6" xfId="281"/>
    <cellStyle name="Accent4 6 2" xfId="282"/>
    <cellStyle name="Accent4 7" xfId="2811"/>
    <cellStyle name="Accent5" xfId="283"/>
    <cellStyle name="Accent5 2" xfId="284"/>
    <cellStyle name="Accent5 2 2" xfId="285"/>
    <cellStyle name="Accent5 2 2 2" xfId="2812"/>
    <cellStyle name="Accent5 2 3" xfId="2813"/>
    <cellStyle name="Accent5 3" xfId="286"/>
    <cellStyle name="Accent5 3 10" xfId="2814"/>
    <cellStyle name="Accent5 3 11" xfId="2815"/>
    <cellStyle name="Accent5 3 12" xfId="2816"/>
    <cellStyle name="Accent5 3 13" xfId="2817"/>
    <cellStyle name="Accent5 3 14" xfId="2818"/>
    <cellStyle name="Accent5 3 15" xfId="2819"/>
    <cellStyle name="Accent5 3 16" xfId="2820"/>
    <cellStyle name="Accent5 3 17" xfId="2821"/>
    <cellStyle name="Accent5 3 18" xfId="2822"/>
    <cellStyle name="Accent5 3 19" xfId="2823"/>
    <cellStyle name="Accent5 3 2" xfId="287"/>
    <cellStyle name="Accent5 3 3" xfId="2824"/>
    <cellStyle name="Accent5 3 4" xfId="2825"/>
    <cellStyle name="Accent5 3 5" xfId="2826"/>
    <cellStyle name="Accent5 3 6" xfId="2827"/>
    <cellStyle name="Accent5 3 7" xfId="2828"/>
    <cellStyle name="Accent5 3 8" xfId="2829"/>
    <cellStyle name="Accent5 3 9" xfId="2830"/>
    <cellStyle name="Accent5 4" xfId="288"/>
    <cellStyle name="Accent5 4 10" xfId="2831"/>
    <cellStyle name="Accent5 4 11" xfId="2832"/>
    <cellStyle name="Accent5 4 12" xfId="2833"/>
    <cellStyle name="Accent5 4 13" xfId="2834"/>
    <cellStyle name="Accent5 4 14" xfId="2835"/>
    <cellStyle name="Accent5 4 15" xfId="2836"/>
    <cellStyle name="Accent5 4 16" xfId="2837"/>
    <cellStyle name="Accent5 4 2" xfId="289"/>
    <cellStyle name="Accent5 4 3" xfId="2838"/>
    <cellStyle name="Accent5 4 4" xfId="2839"/>
    <cellStyle name="Accent5 4 5" xfId="2840"/>
    <cellStyle name="Accent5 4 6" xfId="2841"/>
    <cellStyle name="Accent5 4 7" xfId="2842"/>
    <cellStyle name="Accent5 4 8" xfId="2843"/>
    <cellStyle name="Accent5 4 9" xfId="2844"/>
    <cellStyle name="Accent5 5" xfId="290"/>
    <cellStyle name="Accent5 5 2" xfId="291"/>
    <cellStyle name="Accent5 6" xfId="292"/>
    <cellStyle name="Accent5 6 2" xfId="293"/>
    <cellStyle name="Accent5 7" xfId="2845"/>
    <cellStyle name="Accent6" xfId="294"/>
    <cellStyle name="Accent6 2" xfId="295"/>
    <cellStyle name="Accent6 2 2" xfId="296"/>
    <cellStyle name="Accent6 2 2 2" xfId="2846"/>
    <cellStyle name="Accent6 2 3" xfId="2847"/>
    <cellStyle name="Accent6 3" xfId="297"/>
    <cellStyle name="Accent6 3 10" xfId="2848"/>
    <cellStyle name="Accent6 3 11" xfId="2849"/>
    <cellStyle name="Accent6 3 12" xfId="2850"/>
    <cellStyle name="Accent6 3 13" xfId="2851"/>
    <cellStyle name="Accent6 3 14" xfId="2852"/>
    <cellStyle name="Accent6 3 15" xfId="2853"/>
    <cellStyle name="Accent6 3 16" xfId="2854"/>
    <cellStyle name="Accent6 3 17" xfId="2855"/>
    <cellStyle name="Accent6 3 18" xfId="2856"/>
    <cellStyle name="Accent6 3 19" xfId="2857"/>
    <cellStyle name="Accent6 3 2" xfId="298"/>
    <cellStyle name="Accent6 3 3" xfId="2858"/>
    <cellStyle name="Accent6 3 4" xfId="2859"/>
    <cellStyle name="Accent6 3 5" xfId="2860"/>
    <cellStyle name="Accent6 3 6" xfId="2861"/>
    <cellStyle name="Accent6 3 7" xfId="2862"/>
    <cellStyle name="Accent6 3 8" xfId="2863"/>
    <cellStyle name="Accent6 3 9" xfId="2864"/>
    <cellStyle name="Accent6 4" xfId="299"/>
    <cellStyle name="Accent6 4 10" xfId="2865"/>
    <cellStyle name="Accent6 4 11" xfId="2866"/>
    <cellStyle name="Accent6 4 12" xfId="2867"/>
    <cellStyle name="Accent6 4 13" xfId="2868"/>
    <cellStyle name="Accent6 4 14" xfId="2869"/>
    <cellStyle name="Accent6 4 15" xfId="2870"/>
    <cellStyle name="Accent6 4 16" xfId="2871"/>
    <cellStyle name="Accent6 4 2" xfId="300"/>
    <cellStyle name="Accent6 4 3" xfId="2872"/>
    <cellStyle name="Accent6 4 4" xfId="2873"/>
    <cellStyle name="Accent6 4 5" xfId="2874"/>
    <cellStyle name="Accent6 4 6" xfId="2875"/>
    <cellStyle name="Accent6 4 7" xfId="2876"/>
    <cellStyle name="Accent6 4 8" xfId="2877"/>
    <cellStyle name="Accent6 4 9" xfId="2878"/>
    <cellStyle name="Accent6 5" xfId="301"/>
    <cellStyle name="Accent6 5 2" xfId="302"/>
    <cellStyle name="Accent6 6" xfId="303"/>
    <cellStyle name="Accent6 6 2" xfId="304"/>
    <cellStyle name="Accent6 7" xfId="2879"/>
    <cellStyle name="Akzent1" xfId="2880"/>
    <cellStyle name="Akzent2" xfId="2881"/>
    <cellStyle name="Akzent3" xfId="2882"/>
    <cellStyle name="Akzent4" xfId="2883"/>
    <cellStyle name="Akzent5" xfId="2884"/>
    <cellStyle name="Akzent6" xfId="2885"/>
    <cellStyle name="Ausgabe" xfId="2886"/>
    <cellStyle name="Bad" xfId="305"/>
    <cellStyle name="Bad 2" xfId="306"/>
    <cellStyle name="Bad 2 2" xfId="307"/>
    <cellStyle name="Bad 2 2 2" xfId="2887"/>
    <cellStyle name="Bad 2 3" xfId="2888"/>
    <cellStyle name="Bad 3" xfId="308"/>
    <cellStyle name="Bad 3 10" xfId="2889"/>
    <cellStyle name="Bad 3 11" xfId="2890"/>
    <cellStyle name="Bad 3 12" xfId="2891"/>
    <cellStyle name="Bad 3 13" xfId="2892"/>
    <cellStyle name="Bad 3 14" xfId="2893"/>
    <cellStyle name="Bad 3 15" xfId="2894"/>
    <cellStyle name="Bad 3 16" xfId="2895"/>
    <cellStyle name="Bad 3 17" xfId="2896"/>
    <cellStyle name="Bad 3 18" xfId="2897"/>
    <cellStyle name="Bad 3 19" xfId="2898"/>
    <cellStyle name="Bad 3 2" xfId="309"/>
    <cellStyle name="Bad 3 3" xfId="2899"/>
    <cellStyle name="Bad 3 4" xfId="2900"/>
    <cellStyle name="Bad 3 5" xfId="2901"/>
    <cellStyle name="Bad 3 6" xfId="2902"/>
    <cellStyle name="Bad 3 7" xfId="2903"/>
    <cellStyle name="Bad 3 8" xfId="2904"/>
    <cellStyle name="Bad 3 9" xfId="2905"/>
    <cellStyle name="Bad 4" xfId="310"/>
    <cellStyle name="Bad 4 10" xfId="2906"/>
    <cellStyle name="Bad 4 11" xfId="2907"/>
    <cellStyle name="Bad 4 12" xfId="2908"/>
    <cellStyle name="Bad 4 13" xfId="2909"/>
    <cellStyle name="Bad 4 14" xfId="2910"/>
    <cellStyle name="Bad 4 15" xfId="2911"/>
    <cellStyle name="Bad 4 16" xfId="2912"/>
    <cellStyle name="Bad 4 2" xfId="311"/>
    <cellStyle name="Bad 4 3" xfId="2913"/>
    <cellStyle name="Bad 4 4" xfId="2914"/>
    <cellStyle name="Bad 4 5" xfId="2915"/>
    <cellStyle name="Bad 4 6" xfId="2916"/>
    <cellStyle name="Bad 4 7" xfId="2917"/>
    <cellStyle name="Bad 4 8" xfId="2918"/>
    <cellStyle name="Bad 4 9" xfId="2919"/>
    <cellStyle name="Bad 5" xfId="312"/>
    <cellStyle name="Bad 5 2" xfId="313"/>
    <cellStyle name="Bad 6" xfId="314"/>
    <cellStyle name="Bad 6 2" xfId="315"/>
    <cellStyle name="Bad 7" xfId="2920"/>
    <cellStyle name="Berechnung" xfId="2921"/>
    <cellStyle name="Bilješka 2" xfId="316"/>
    <cellStyle name="Bilješka 2 2" xfId="317"/>
    <cellStyle name="Bilješka 2 2 2" xfId="2922"/>
    <cellStyle name="Bilješka 2 3" xfId="2923"/>
    <cellStyle name="Bilješka 2 4" xfId="2924"/>
    <cellStyle name="Bilješka 3" xfId="318"/>
    <cellStyle name="Bilješka 3 2" xfId="319"/>
    <cellStyle name="Bilješka 3 2 2" xfId="320"/>
    <cellStyle name="Bilješka 3 2 3" xfId="2925"/>
    <cellStyle name="Bilješka 3 3" xfId="321"/>
    <cellStyle name="Bilješka 3 3 2" xfId="322"/>
    <cellStyle name="Bilješka 3 3 2 2" xfId="323"/>
    <cellStyle name="Bilješka 3 3 3" xfId="324"/>
    <cellStyle name="Bilješka 3 3 3 2" xfId="325"/>
    <cellStyle name="Bilješka 3 3 4" xfId="326"/>
    <cellStyle name="Bilješka 3 4" xfId="327"/>
    <cellStyle name="Bilješka 3 4 2" xfId="328"/>
    <cellStyle name="Bilješka 3 5" xfId="329"/>
    <cellStyle name="Bilješka 3 5 2" xfId="330"/>
    <cellStyle name="Bilješka 3 6" xfId="331"/>
    <cellStyle name="Bilješka 3 6 2" xfId="332"/>
    <cellStyle name="Bilješka 3 6 3" xfId="333"/>
    <cellStyle name="Bilješka 3 6 4" xfId="334"/>
    <cellStyle name="Bilješka 3 7" xfId="335"/>
    <cellStyle name="Bilješka 3 8" xfId="2926"/>
    <cellStyle name="Bilješka 3 9" xfId="2927"/>
    <cellStyle name="Bilješka 4" xfId="336"/>
    <cellStyle name="Bilješka 4 2" xfId="337"/>
    <cellStyle name="Bilješka 5" xfId="2928"/>
    <cellStyle name="Bilješka 6" xfId="2929"/>
    <cellStyle name="Border" xfId="2930"/>
    <cellStyle name="Calc Currency (0)" xfId="2931"/>
    <cellStyle name="Calc Currency (2)" xfId="2932"/>
    <cellStyle name="Calc Percent (0)" xfId="2933"/>
    <cellStyle name="Calc Percent (1)" xfId="2934"/>
    <cellStyle name="Calc Percent (2)" xfId="2935"/>
    <cellStyle name="Calc Units (0)" xfId="2936"/>
    <cellStyle name="Calc Units (1)" xfId="2937"/>
    <cellStyle name="Calc Units (2)" xfId="2938"/>
    <cellStyle name="Calculation" xfId="338"/>
    <cellStyle name="Calculation 2" xfId="339"/>
    <cellStyle name="Calculation 2 2" xfId="340"/>
    <cellStyle name="Calculation 2 2 2" xfId="2939"/>
    <cellStyle name="Calculation 2 3" xfId="341"/>
    <cellStyle name="Calculation 2 4" xfId="2940"/>
    <cellStyle name="Calculation 3" xfId="342"/>
    <cellStyle name="Calculation 3 10" xfId="2941"/>
    <cellStyle name="Calculation 3 11" xfId="2942"/>
    <cellStyle name="Calculation 3 12" xfId="2943"/>
    <cellStyle name="Calculation 3 13" xfId="2944"/>
    <cellStyle name="Calculation 3 14" xfId="2945"/>
    <cellStyle name="Calculation 3 15" xfId="2946"/>
    <cellStyle name="Calculation 3 16" xfId="2947"/>
    <cellStyle name="Calculation 3 17" xfId="2948"/>
    <cellStyle name="Calculation 3 18" xfId="2949"/>
    <cellStyle name="Calculation 3 19" xfId="2950"/>
    <cellStyle name="Calculation 3 2" xfId="343"/>
    <cellStyle name="Calculation 3 3" xfId="344"/>
    <cellStyle name="Calculation 3 4" xfId="2951"/>
    <cellStyle name="Calculation 3 5" xfId="2952"/>
    <cellStyle name="Calculation 3 6" xfId="2953"/>
    <cellStyle name="Calculation 3 7" xfId="2954"/>
    <cellStyle name="Calculation 3 8" xfId="2955"/>
    <cellStyle name="Calculation 3 9" xfId="2956"/>
    <cellStyle name="Calculation 4" xfId="345"/>
    <cellStyle name="Calculation 4 10" xfId="2957"/>
    <cellStyle name="Calculation 4 11" xfId="2958"/>
    <cellStyle name="Calculation 4 12" xfId="2959"/>
    <cellStyle name="Calculation 4 13" xfId="2960"/>
    <cellStyle name="Calculation 4 14" xfId="2961"/>
    <cellStyle name="Calculation 4 15" xfId="2962"/>
    <cellStyle name="Calculation 4 16" xfId="2963"/>
    <cellStyle name="Calculation 4 2" xfId="346"/>
    <cellStyle name="Calculation 4 3" xfId="347"/>
    <cellStyle name="Calculation 4 4" xfId="2964"/>
    <cellStyle name="Calculation 4 5" xfId="2965"/>
    <cellStyle name="Calculation 4 6" xfId="2966"/>
    <cellStyle name="Calculation 4 7" xfId="2967"/>
    <cellStyle name="Calculation 4 8" xfId="2968"/>
    <cellStyle name="Calculation 4 9" xfId="2969"/>
    <cellStyle name="Calculation 5" xfId="348"/>
    <cellStyle name="Calculation 5 2" xfId="349"/>
    <cellStyle name="Calculation 5 3" xfId="350"/>
    <cellStyle name="Calculation 6" xfId="351"/>
    <cellStyle name="Calculation 6 2" xfId="352"/>
    <cellStyle name="Calculation 6 3" xfId="353"/>
    <cellStyle name="Calculation 7" xfId="2970"/>
    <cellStyle name="Check Cell" xfId="354"/>
    <cellStyle name="Check Cell 2" xfId="355"/>
    <cellStyle name="Check Cell 2 2" xfId="356"/>
    <cellStyle name="Check Cell 2 2 2" xfId="2971"/>
    <cellStyle name="Check Cell 2 3" xfId="2972"/>
    <cellStyle name="Check Cell 3" xfId="357"/>
    <cellStyle name="Check Cell 3 10" xfId="2973"/>
    <cellStyle name="Check Cell 3 11" xfId="2974"/>
    <cellStyle name="Check Cell 3 12" xfId="2975"/>
    <cellStyle name="Check Cell 3 13" xfId="2976"/>
    <cellStyle name="Check Cell 3 14" xfId="2977"/>
    <cellStyle name="Check Cell 3 15" xfId="2978"/>
    <cellStyle name="Check Cell 3 16" xfId="2979"/>
    <cellStyle name="Check Cell 3 17" xfId="2980"/>
    <cellStyle name="Check Cell 3 18" xfId="2981"/>
    <cellStyle name="Check Cell 3 19" xfId="2982"/>
    <cellStyle name="Check Cell 3 2" xfId="358"/>
    <cellStyle name="Check Cell 3 3" xfId="2983"/>
    <cellStyle name="Check Cell 3 4" xfId="2984"/>
    <cellStyle name="Check Cell 3 5" xfId="2985"/>
    <cellStyle name="Check Cell 3 6" xfId="2986"/>
    <cellStyle name="Check Cell 3 7" xfId="2987"/>
    <cellStyle name="Check Cell 3 8" xfId="2988"/>
    <cellStyle name="Check Cell 3 9" xfId="2989"/>
    <cellStyle name="Check Cell 4" xfId="359"/>
    <cellStyle name="Check Cell 4 10" xfId="2990"/>
    <cellStyle name="Check Cell 4 11" xfId="2991"/>
    <cellStyle name="Check Cell 4 12" xfId="2992"/>
    <cellStyle name="Check Cell 4 13" xfId="2993"/>
    <cellStyle name="Check Cell 4 14" xfId="2994"/>
    <cellStyle name="Check Cell 4 15" xfId="2995"/>
    <cellStyle name="Check Cell 4 16" xfId="2996"/>
    <cellStyle name="Check Cell 4 2" xfId="360"/>
    <cellStyle name="Check Cell 4 3" xfId="2997"/>
    <cellStyle name="Check Cell 4 4" xfId="2998"/>
    <cellStyle name="Check Cell 4 5" xfId="2999"/>
    <cellStyle name="Check Cell 4 6" xfId="3000"/>
    <cellStyle name="Check Cell 4 7" xfId="3001"/>
    <cellStyle name="Check Cell 4 8" xfId="3002"/>
    <cellStyle name="Check Cell 4 9" xfId="3003"/>
    <cellStyle name="Check Cell 5" xfId="361"/>
    <cellStyle name="Check Cell 5 2" xfId="362"/>
    <cellStyle name="Check Cell 6" xfId="363"/>
    <cellStyle name="Check Cell 6 2" xfId="364"/>
    <cellStyle name="Check Cell 7" xfId="3004"/>
    <cellStyle name="Comma [00]" xfId="3005"/>
    <cellStyle name="Comma 10" xfId="365"/>
    <cellStyle name="Comma 10 2" xfId="366"/>
    <cellStyle name="Comma 10 2 2" xfId="367"/>
    <cellStyle name="Comma 10 3" xfId="3006"/>
    <cellStyle name="Comma 11" xfId="368"/>
    <cellStyle name="Comma 11 2" xfId="369"/>
    <cellStyle name="Comma 11 2 2" xfId="370"/>
    <cellStyle name="Comma 11 3" xfId="3007"/>
    <cellStyle name="Comma 12" xfId="371"/>
    <cellStyle name="Comma 12 2" xfId="372"/>
    <cellStyle name="Comma 12 2 2" xfId="373"/>
    <cellStyle name="Comma 12 3" xfId="3008"/>
    <cellStyle name="Comma 13" xfId="374"/>
    <cellStyle name="Comma 13 2" xfId="375"/>
    <cellStyle name="Comma 13 2 2" xfId="376"/>
    <cellStyle name="Comma 13 3" xfId="3009"/>
    <cellStyle name="Comma 14" xfId="377"/>
    <cellStyle name="Comma 14 2" xfId="378"/>
    <cellStyle name="Comma 14 2 2" xfId="379"/>
    <cellStyle name="Comma 14 3" xfId="3010"/>
    <cellStyle name="Comma 15" xfId="380"/>
    <cellStyle name="Comma 15 2" xfId="381"/>
    <cellStyle name="Comma 15 2 2" xfId="382"/>
    <cellStyle name="Comma 15 3" xfId="3011"/>
    <cellStyle name="Comma 16" xfId="383"/>
    <cellStyle name="Comma 16 2" xfId="384"/>
    <cellStyle name="Comma 16 2 2" xfId="385"/>
    <cellStyle name="Comma 16 3" xfId="3012"/>
    <cellStyle name="Comma 17" xfId="386"/>
    <cellStyle name="Comma 17 2" xfId="387"/>
    <cellStyle name="Comma 17 2 2" xfId="388"/>
    <cellStyle name="Comma 17 3" xfId="3013"/>
    <cellStyle name="Comma 18" xfId="389"/>
    <cellStyle name="Comma 18 2" xfId="390"/>
    <cellStyle name="Comma 18 2 2" xfId="391"/>
    <cellStyle name="Comma 18 3" xfId="3014"/>
    <cellStyle name="Comma 19" xfId="392"/>
    <cellStyle name="Comma 19 2" xfId="393"/>
    <cellStyle name="Comma 19 2 2" xfId="394"/>
    <cellStyle name="Comma 19 3" xfId="3015"/>
    <cellStyle name="Comma 2" xfId="395"/>
    <cellStyle name="Comma 2 2" xfId="396"/>
    <cellStyle name="Comma 2 2 2" xfId="397"/>
    <cellStyle name="Comma 2 2 3" xfId="398"/>
    <cellStyle name="Comma 2 2 3 2" xfId="399"/>
    <cellStyle name="Comma 2 2 3 3" xfId="400"/>
    <cellStyle name="Comma 2 2 4" xfId="401"/>
    <cellStyle name="Comma 2 2 5" xfId="402"/>
    <cellStyle name="Comma 2 2 5 2" xfId="3016"/>
    <cellStyle name="Comma 2 2 6" xfId="3017"/>
    <cellStyle name="Comma 2 3" xfId="403"/>
    <cellStyle name="Comma 2 3 2" xfId="404"/>
    <cellStyle name="Comma 2 3 3" xfId="3018"/>
    <cellStyle name="Comma 2 3 4" xfId="3019"/>
    <cellStyle name="Comma 2 4" xfId="405"/>
    <cellStyle name="Comma 2 4 2" xfId="406"/>
    <cellStyle name="Comma 2 4 3" xfId="3020"/>
    <cellStyle name="Comma 2 5" xfId="407"/>
    <cellStyle name="Comma 2 5 2" xfId="3021"/>
    <cellStyle name="Comma 2 6" xfId="408"/>
    <cellStyle name="Comma 2 7" xfId="409"/>
    <cellStyle name="Comma 2 8" xfId="3022"/>
    <cellStyle name="Comma 2 8 2" xfId="6140"/>
    <cellStyle name="Comma 2 9" xfId="3023"/>
    <cellStyle name="Comma 20" xfId="410"/>
    <cellStyle name="Comma 20 2" xfId="411"/>
    <cellStyle name="Comma 20 2 2" xfId="412"/>
    <cellStyle name="Comma 20 3" xfId="3024"/>
    <cellStyle name="Comma 21" xfId="413"/>
    <cellStyle name="Comma 21 2" xfId="414"/>
    <cellStyle name="Comma 21 2 2" xfId="415"/>
    <cellStyle name="Comma 21 3" xfId="3025"/>
    <cellStyle name="Comma 22" xfId="416"/>
    <cellStyle name="Comma 22 2" xfId="417"/>
    <cellStyle name="Comma 22 2 2" xfId="418"/>
    <cellStyle name="Comma 22 3" xfId="3026"/>
    <cellStyle name="Comma 23" xfId="419"/>
    <cellStyle name="Comma 23 2" xfId="420"/>
    <cellStyle name="Comma 23 2 2" xfId="421"/>
    <cellStyle name="Comma 23 3" xfId="3027"/>
    <cellStyle name="Comma 24" xfId="422"/>
    <cellStyle name="Comma 24 2" xfId="423"/>
    <cellStyle name="Comma 24 2 2" xfId="424"/>
    <cellStyle name="Comma 24 3" xfId="3028"/>
    <cellStyle name="Comma 25" xfId="425"/>
    <cellStyle name="Comma 25 2" xfId="426"/>
    <cellStyle name="Comma 25 2 2" xfId="427"/>
    <cellStyle name="Comma 25 3" xfId="3029"/>
    <cellStyle name="Comma 26" xfId="428"/>
    <cellStyle name="Comma 26 2" xfId="429"/>
    <cellStyle name="Comma 26 2 2" xfId="430"/>
    <cellStyle name="Comma 26 3" xfId="3030"/>
    <cellStyle name="Comma 27" xfId="431"/>
    <cellStyle name="Comma 27 2" xfId="432"/>
    <cellStyle name="Comma 27 2 2" xfId="433"/>
    <cellStyle name="Comma 27 3" xfId="3031"/>
    <cellStyle name="Comma 28" xfId="434"/>
    <cellStyle name="Comma 28 2" xfId="435"/>
    <cellStyle name="Comma 28 2 2" xfId="436"/>
    <cellStyle name="Comma 28 3" xfId="3032"/>
    <cellStyle name="Comma 29" xfId="437"/>
    <cellStyle name="Comma 29 2" xfId="438"/>
    <cellStyle name="Comma 29 2 2" xfId="439"/>
    <cellStyle name="Comma 29 3" xfId="3033"/>
    <cellStyle name="Comma 3" xfId="440"/>
    <cellStyle name="Comma 3 2" xfId="441"/>
    <cellStyle name="Comma 3 2 2" xfId="442"/>
    <cellStyle name="Comma 3 3" xfId="3034"/>
    <cellStyle name="Comma 3 4" xfId="3035"/>
    <cellStyle name="Comma 30" xfId="443"/>
    <cellStyle name="Comma 30 2" xfId="444"/>
    <cellStyle name="Comma 30 2 2" xfId="445"/>
    <cellStyle name="Comma 30 3" xfId="3036"/>
    <cellStyle name="Comma 31" xfId="446"/>
    <cellStyle name="Comma 31 2" xfId="447"/>
    <cellStyle name="Comma 31 2 2" xfId="448"/>
    <cellStyle name="Comma 32" xfId="449"/>
    <cellStyle name="Comma 32 2" xfId="450"/>
    <cellStyle name="Comma 32 2 2" xfId="451"/>
    <cellStyle name="Comma 33" xfId="452"/>
    <cellStyle name="Comma 33 2" xfId="453"/>
    <cellStyle name="Comma 34" xfId="454"/>
    <cellStyle name="Comma 34 2" xfId="455"/>
    <cellStyle name="Comma 35" xfId="456"/>
    <cellStyle name="Comma 36" xfId="457"/>
    <cellStyle name="Comma 37" xfId="458"/>
    <cellStyle name="Comma 37 2" xfId="459"/>
    <cellStyle name="Comma 4" xfId="460"/>
    <cellStyle name="Comma 4 2" xfId="461"/>
    <cellStyle name="Comma 4 2 2" xfId="462"/>
    <cellStyle name="Comma 4 3" xfId="3037"/>
    <cellStyle name="Comma 5" xfId="463"/>
    <cellStyle name="Comma 5 2" xfId="464"/>
    <cellStyle name="Comma 5 2 2" xfId="465"/>
    <cellStyle name="Comma 5 3" xfId="3038"/>
    <cellStyle name="Comma 6" xfId="466"/>
    <cellStyle name="Comma 6 2" xfId="467"/>
    <cellStyle name="Comma 6 2 2" xfId="468"/>
    <cellStyle name="Comma 6 2 3" xfId="3039"/>
    <cellStyle name="Comma 6 3" xfId="3040"/>
    <cellStyle name="Comma 6 4" xfId="3041"/>
    <cellStyle name="Comma 6 5" xfId="3042"/>
    <cellStyle name="Comma 7" xfId="469"/>
    <cellStyle name="Comma 7 2" xfId="470"/>
    <cellStyle name="Comma 7 2 2" xfId="471"/>
    <cellStyle name="Comma 7 3" xfId="3043"/>
    <cellStyle name="Comma 8" xfId="472"/>
    <cellStyle name="Comma 8 2" xfId="473"/>
    <cellStyle name="Comma 8 2 2" xfId="474"/>
    <cellStyle name="Comma 8 2 3" xfId="3044"/>
    <cellStyle name="Comma 8 3" xfId="3045"/>
    <cellStyle name="Comma 9" xfId="475"/>
    <cellStyle name="Comma 9 2" xfId="476"/>
    <cellStyle name="Comma 9 2 2" xfId="477"/>
    <cellStyle name="Comma 9 3" xfId="3046"/>
    <cellStyle name="Comma0" xfId="3047"/>
    <cellStyle name="Currency [00]" xfId="3048"/>
    <cellStyle name="Currency 10" xfId="3049"/>
    <cellStyle name="Currency 11" xfId="3050"/>
    <cellStyle name="Currency 12" xfId="3051"/>
    <cellStyle name="Currency 13" xfId="3052"/>
    <cellStyle name="Currency 14" xfId="3053"/>
    <cellStyle name="Currency 15" xfId="3054"/>
    <cellStyle name="Currency 16" xfId="3055"/>
    <cellStyle name="Currency 17" xfId="3056"/>
    <cellStyle name="Currency 2" xfId="478"/>
    <cellStyle name="Currency 2 2" xfId="479"/>
    <cellStyle name="Currency 2 2 2" xfId="480"/>
    <cellStyle name="Currency 2 3" xfId="481"/>
    <cellStyle name="Currency 2 3 2" xfId="482"/>
    <cellStyle name="Currency 2 3 2 2" xfId="483"/>
    <cellStyle name="Currency 2 3 3" xfId="484"/>
    <cellStyle name="Currency 2 3 3 2" xfId="485"/>
    <cellStyle name="Currency 2 3 3 2 2" xfId="486"/>
    <cellStyle name="Currency 2 3 3 3" xfId="487"/>
    <cellStyle name="Currency 2 3 3 3 2" xfId="488"/>
    <cellStyle name="Currency 2 3 3 4" xfId="489"/>
    <cellStyle name="Currency 2 3 4" xfId="490"/>
    <cellStyle name="Currency 2 3 4 2" xfId="491"/>
    <cellStyle name="Currency 2 3 5" xfId="492"/>
    <cellStyle name="Currency 2 3 5 2" xfId="493"/>
    <cellStyle name="Currency 2 3 5 3" xfId="494"/>
    <cellStyle name="Currency 2 3 5 4" xfId="495"/>
    <cellStyle name="Currency 2 3 6" xfId="496"/>
    <cellStyle name="Currency 2 4" xfId="497"/>
    <cellStyle name="Currency 2 4 2" xfId="498"/>
    <cellStyle name="Currency 2 4 2 2" xfId="499"/>
    <cellStyle name="Currency 2 4 3" xfId="500"/>
    <cellStyle name="Currency 2 4 3 2" xfId="501"/>
    <cellStyle name="Currency 2 4 3 2 2" xfId="502"/>
    <cellStyle name="Currency 2 4 3 3" xfId="503"/>
    <cellStyle name="Currency 2 4 3 3 2" xfId="504"/>
    <cellStyle name="Currency 2 4 3 4" xfId="505"/>
    <cellStyle name="Currency 2 4 3 4 2" xfId="506"/>
    <cellStyle name="Currency 2 4 3 4 3" xfId="507"/>
    <cellStyle name="Currency 2 4 3 4 3 2" xfId="508"/>
    <cellStyle name="Currency 2 4 3 4 3 3" xfId="509"/>
    <cellStyle name="Currency 2 4 3 4 3 4" xfId="510"/>
    <cellStyle name="Currency 2 4 3 4 3 4 2" xfId="3057"/>
    <cellStyle name="Currency 2 4 3 4 3 5" xfId="5804"/>
    <cellStyle name="Currency 2 4 3 4 3 5 2" xfId="6138"/>
    <cellStyle name="Currency 2 4 3 4 3 5 3" xfId="6139"/>
    <cellStyle name="Currency 2 4 3 4 4" xfId="511"/>
    <cellStyle name="Currency 2 4 3 4 4 2" xfId="512"/>
    <cellStyle name="Currency 2 4 3 4 4 3" xfId="513"/>
    <cellStyle name="Currency 2 4 3 4 4 3 2" xfId="514"/>
    <cellStyle name="Currency 2 4 3 4 4 4" xfId="6137"/>
    <cellStyle name="Currency 2 4 3 4 5" xfId="515"/>
    <cellStyle name="Currency 2 4 3 4 5 2" xfId="516"/>
    <cellStyle name="Currency 2 4 3 4 6" xfId="517"/>
    <cellStyle name="Currency 2 4 3 4 6 2" xfId="3058"/>
    <cellStyle name="Currency 2 4 3 4 6 3" xfId="5888"/>
    <cellStyle name="Currency 2 4 3 5" xfId="518"/>
    <cellStyle name="Currency 2 4 3 5 2" xfId="519"/>
    <cellStyle name="Currency 2 4 3 6" xfId="520"/>
    <cellStyle name="Currency 2 4 3 7" xfId="521"/>
    <cellStyle name="Currency 2 4 3 7 2" xfId="522"/>
    <cellStyle name="Currency 2 4 3 7 3" xfId="523"/>
    <cellStyle name="Currency 2 4 3 7 3 2" xfId="524"/>
    <cellStyle name="Currency 2 4 3 7 4" xfId="6136"/>
    <cellStyle name="Currency 2 4 3 8" xfId="525"/>
    <cellStyle name="Currency 2 4 3 8 2" xfId="3059"/>
    <cellStyle name="Currency 2 4 3 8 3" xfId="5887"/>
    <cellStyle name="Currency 2 4 4" xfId="526"/>
    <cellStyle name="Currency 2 4 4 2" xfId="527"/>
    <cellStyle name="Currency 2 4 5" xfId="528"/>
    <cellStyle name="Currency 2 4 6" xfId="529"/>
    <cellStyle name="Currency 2 5" xfId="530"/>
    <cellStyle name="Currency 3" xfId="531"/>
    <cellStyle name="Currency 3 2" xfId="532"/>
    <cellStyle name="Currency 3 2 2" xfId="533"/>
    <cellStyle name="Currency 3 2 2 2" xfId="534"/>
    <cellStyle name="Currency 3 2 3" xfId="535"/>
    <cellStyle name="Currency 3 2 3 2" xfId="536"/>
    <cellStyle name="Currency 3 2 3 2 2" xfId="537"/>
    <cellStyle name="Currency 3 2 3 3" xfId="538"/>
    <cellStyle name="Currency 3 2 3 3 2" xfId="539"/>
    <cellStyle name="Currency 3 2 3 4" xfId="540"/>
    <cellStyle name="Currency 3 2 4" xfId="541"/>
    <cellStyle name="Currency 3 2 4 2" xfId="542"/>
    <cellStyle name="Currency 3 2 5" xfId="543"/>
    <cellStyle name="Currency 3 2 5 2" xfId="544"/>
    <cellStyle name="Currency 3 2 6" xfId="545"/>
    <cellStyle name="Currency 3 2 6 2" xfId="546"/>
    <cellStyle name="Currency 3 2 6 3" xfId="547"/>
    <cellStyle name="Currency 3 2 6 4" xfId="548"/>
    <cellStyle name="Currency 3 2 7" xfId="549"/>
    <cellStyle name="Currency 3 3" xfId="550"/>
    <cellStyle name="Currency 3 3 2" xfId="551"/>
    <cellStyle name="Currency 3 3 2 2" xfId="552"/>
    <cellStyle name="Currency 3 3 3" xfId="553"/>
    <cellStyle name="Currency 3 3 3 2" xfId="554"/>
    <cellStyle name="Currency 3 3 4" xfId="555"/>
    <cellStyle name="Currency 3 4" xfId="556"/>
    <cellStyle name="Currency 3 4 2" xfId="557"/>
    <cellStyle name="Currency 3 4 2 2" xfId="558"/>
    <cellStyle name="Currency 3 4 2 2 2" xfId="559"/>
    <cellStyle name="Currency 3 4 2 3" xfId="560"/>
    <cellStyle name="Currency 3 4 2 3 2" xfId="561"/>
    <cellStyle name="Currency 3 4 2 3 3" xfId="562"/>
    <cellStyle name="Currency 3 4 2 3 3 2" xfId="563"/>
    <cellStyle name="Currency 3 4 2 3 3 3" xfId="564"/>
    <cellStyle name="Currency 3 4 2 3 3 4" xfId="565"/>
    <cellStyle name="Currency 3 4 2 3 3 5" xfId="566"/>
    <cellStyle name="Currency 3 4 2 3 3 5 2" xfId="3060"/>
    <cellStyle name="Currency 3 4 2 3 3 5 3" xfId="5886"/>
    <cellStyle name="Currency 3 4 2 3 3 6" xfId="6134"/>
    <cellStyle name="Currency 3 4 2 3 4" xfId="567"/>
    <cellStyle name="Currency 3 4 2 3 5" xfId="3061"/>
    <cellStyle name="Currency 3 4 2 4" xfId="568"/>
    <cellStyle name="Currency 3 4 2 4 2" xfId="569"/>
    <cellStyle name="Currency 3 4 2 4 3" xfId="570"/>
    <cellStyle name="Currency 3 4 2 4 3 2" xfId="571"/>
    <cellStyle name="Currency 3 4 2 4 3 3" xfId="572"/>
    <cellStyle name="Currency 3 4 2 4 3 4" xfId="573"/>
    <cellStyle name="Currency 3 4 2 4 3 4 2" xfId="574"/>
    <cellStyle name="Currency 3 4 2 4 3 4 3" xfId="3062"/>
    <cellStyle name="Currency 3 4 2 4 4" xfId="575"/>
    <cellStyle name="Currency 3 4 2 4 5" xfId="576"/>
    <cellStyle name="Currency 3 4 2 4 6" xfId="577"/>
    <cellStyle name="Currency 3 4 2 4 6 2" xfId="578"/>
    <cellStyle name="Currency 3 4 2 4 6 2 2" xfId="579"/>
    <cellStyle name="Currency 3 4 2 5" xfId="580"/>
    <cellStyle name="Currency 3 4 3" xfId="581"/>
    <cellStyle name="Currency 3 4 3 2" xfId="582"/>
    <cellStyle name="Currency 3 4 4" xfId="583"/>
    <cellStyle name="Currency 3 4 4 2" xfId="584"/>
    <cellStyle name="Currency 3 4 4 2 2" xfId="585"/>
    <cellStyle name="Currency 3 4 4 3" xfId="586"/>
    <cellStyle name="Currency 3 4 4 3 2" xfId="587"/>
    <cellStyle name="Currency 3 4 4 4" xfId="588"/>
    <cellStyle name="Currency 3 4 4 4 2" xfId="589"/>
    <cellStyle name="Currency 3 4 4 4 3" xfId="590"/>
    <cellStyle name="Currency 3 4 4 4 3 2" xfId="591"/>
    <cellStyle name="Currency 3 4 4 4 3 3" xfId="592"/>
    <cellStyle name="Currency 3 4 4 4 3 4" xfId="593"/>
    <cellStyle name="Currency 3 4 4 4 3 4 2" xfId="3063"/>
    <cellStyle name="Currency 3 4 4 4 3 5" xfId="5803"/>
    <cellStyle name="Currency 3 4 4 4 3 5 2" xfId="6132"/>
    <cellStyle name="Currency 3 4 4 4 3 5 3" xfId="6133"/>
    <cellStyle name="Currency 3 4 4 4 4" xfId="594"/>
    <cellStyle name="Currency 3 4 4 4 4 2" xfId="595"/>
    <cellStyle name="Currency 3 4 4 4 4 3" xfId="596"/>
    <cellStyle name="Currency 3 4 4 4 4 3 2" xfId="597"/>
    <cellStyle name="Currency 3 4 4 4 4 4" xfId="6131"/>
    <cellStyle name="Currency 3 4 4 4 5" xfId="598"/>
    <cellStyle name="Currency 3 4 4 4 5 2" xfId="599"/>
    <cellStyle name="Currency 3 4 4 4 6" xfId="600"/>
    <cellStyle name="Currency 3 4 4 4 6 2" xfId="3064"/>
    <cellStyle name="Currency 3 4 4 4 6 3" xfId="5885"/>
    <cellStyle name="Currency 3 4 4 5" xfId="601"/>
    <cellStyle name="Currency 3 4 4 5 2" xfId="602"/>
    <cellStyle name="Currency 3 4 4 6" xfId="603"/>
    <cellStyle name="Currency 3 4 4 7" xfId="604"/>
    <cellStyle name="Currency 3 4 4 7 2" xfId="605"/>
    <cellStyle name="Currency 3 4 4 7 3" xfId="606"/>
    <cellStyle name="Currency 3 4 4 7 3 2" xfId="607"/>
    <cellStyle name="Currency 3 4 4 7 4" xfId="6130"/>
    <cellStyle name="Currency 3 4 4 8" xfId="608"/>
    <cellStyle name="Currency 3 4 4 8 2" xfId="3065"/>
    <cellStyle name="Currency 3 4 4 8 3" xfId="5884"/>
    <cellStyle name="Currency 3 4 5" xfId="609"/>
    <cellStyle name="Currency 3 4 5 2" xfId="610"/>
    <cellStyle name="Currency 3 4 6" xfId="611"/>
    <cellStyle name="Currency 3 4 7" xfId="3066"/>
    <cellStyle name="Currency 3 5" xfId="612"/>
    <cellStyle name="Currency 4" xfId="613"/>
    <cellStyle name="Currency 4 2" xfId="614"/>
    <cellStyle name="Currency 4 2 2" xfId="615"/>
    <cellStyle name="Currency 4 2 2 2" xfId="616"/>
    <cellStyle name="Currency 4 2 2 2 2" xfId="617"/>
    <cellStyle name="Currency 4 2 2 3" xfId="618"/>
    <cellStyle name="Currency 4 2 2 3 2" xfId="619"/>
    <cellStyle name="Currency 4 2 2 4" xfId="620"/>
    <cellStyle name="Currency 4 2 2 4 2" xfId="621"/>
    <cellStyle name="Currency 4 2 2 4 3" xfId="622"/>
    <cellStyle name="Currency 4 2 2 4 3 2" xfId="623"/>
    <cellStyle name="Currency 4 2 2 4 3 3" xfId="624"/>
    <cellStyle name="Currency 4 2 2 4 3 4" xfId="625"/>
    <cellStyle name="Currency 4 2 2 4 3 4 2" xfId="3067"/>
    <cellStyle name="Currency 4 2 2 4 3 5" xfId="5802"/>
    <cellStyle name="Currency 4 2 2 4 3 5 2" xfId="6127"/>
    <cellStyle name="Currency 4 2 2 4 3 5 3" xfId="6128"/>
    <cellStyle name="Currency 4 2 2 4 4" xfId="626"/>
    <cellStyle name="Currency 4 2 2 4 4 2" xfId="627"/>
    <cellStyle name="Currency 4 2 2 4 4 3" xfId="628"/>
    <cellStyle name="Currency 4 2 2 4 4 3 2" xfId="629"/>
    <cellStyle name="Currency 4 2 2 4 4 4" xfId="6126"/>
    <cellStyle name="Currency 4 2 2 4 5" xfId="630"/>
    <cellStyle name="Currency 4 2 2 4 5 2" xfId="631"/>
    <cellStyle name="Currency 4 2 2 4 6" xfId="632"/>
    <cellStyle name="Currency 4 2 2 4 6 2" xfId="3068"/>
    <cellStyle name="Currency 4 2 2 4 6 3" xfId="5883"/>
    <cellStyle name="Currency 4 2 2 5" xfId="633"/>
    <cellStyle name="Currency 4 2 2 5 2" xfId="634"/>
    <cellStyle name="Currency 4 2 2 6" xfId="635"/>
    <cellStyle name="Currency 4 2 2 7" xfId="636"/>
    <cellStyle name="Currency 4 2 2 7 2" xfId="637"/>
    <cellStyle name="Currency 4 2 2 7 3" xfId="638"/>
    <cellStyle name="Currency 4 2 2 7 3 2" xfId="639"/>
    <cellStyle name="Currency 4 2 2 7 4" xfId="6125"/>
    <cellStyle name="Currency 4 2 2 8" xfId="640"/>
    <cellStyle name="Currency 4 2 2 8 2" xfId="3069"/>
    <cellStyle name="Currency 4 2 2 8 3" xfId="5882"/>
    <cellStyle name="Currency 4 2 3" xfId="641"/>
    <cellStyle name="Currency 4 2 3 2" xfId="642"/>
    <cellStyle name="Currency 4 2 4" xfId="643"/>
    <cellStyle name="Currency 4 2 4 2" xfId="3070"/>
    <cellStyle name="Currency 4 3" xfId="644"/>
    <cellStyle name="Currency 5" xfId="645"/>
    <cellStyle name="Currency 5 2" xfId="646"/>
    <cellStyle name="Currency 5 3" xfId="3071"/>
    <cellStyle name="Currency 5 4" xfId="3072"/>
    <cellStyle name="Currency 6" xfId="647"/>
    <cellStyle name="Currency 6 2" xfId="648"/>
    <cellStyle name="Currency 7" xfId="3073"/>
    <cellStyle name="Currency 8" xfId="3074"/>
    <cellStyle name="Currency 9" xfId="3075"/>
    <cellStyle name="Currency0" xfId="3076"/>
    <cellStyle name="Date Short" xfId="3077"/>
    <cellStyle name="Default" xfId="649"/>
    <cellStyle name="Default 1" xfId="650"/>
    <cellStyle name="Default 2" xfId="651"/>
    <cellStyle name="Default 2 2" xfId="652"/>
    <cellStyle name="Default 2 2 2" xfId="653"/>
    <cellStyle name="Default 2 2 2 2" xfId="654"/>
    <cellStyle name="Default 2 2 3" xfId="655"/>
    <cellStyle name="Default 2 2 3 2" xfId="656"/>
    <cellStyle name="Default 2 2 4" xfId="657"/>
    <cellStyle name="Default 2 2 4 2" xfId="3078"/>
    <cellStyle name="Default 2 2 5" xfId="658"/>
    <cellStyle name="Default 2 2 6" xfId="5801"/>
    <cellStyle name="Default 2 3" xfId="659"/>
    <cellStyle name="Default 2 3 2" xfId="660"/>
    <cellStyle name="Default 2 4" xfId="661"/>
    <cellStyle name="Default 2 4 2" xfId="662"/>
    <cellStyle name="Default 2 4 2 2" xfId="663"/>
    <cellStyle name="Default 2 4 3" xfId="664"/>
    <cellStyle name="Default 2 4 3 2" xfId="3079"/>
    <cellStyle name="Default 2 4 4" xfId="665"/>
    <cellStyle name="Default 2 4 4 2" xfId="4896"/>
    <cellStyle name="Default 2 5" xfId="666"/>
    <cellStyle name="Default 2 5 2" xfId="667"/>
    <cellStyle name="Default 2 6" xfId="3080"/>
    <cellStyle name="Default 3" xfId="668"/>
    <cellStyle name="Default 3 2" xfId="669"/>
    <cellStyle name="Default 4" xfId="670"/>
    <cellStyle name="Default 4 2" xfId="671"/>
    <cellStyle name="Default 5" xfId="672"/>
    <cellStyle name="Default 5 2" xfId="4897"/>
    <cellStyle name="Dezimal [0]_laroux" xfId="3081"/>
    <cellStyle name="Dezimal_laroux" xfId="3082"/>
    <cellStyle name="Dobro 2" xfId="673"/>
    <cellStyle name="Dobro 2 2" xfId="674"/>
    <cellStyle name="Dobro 2 3" xfId="3083"/>
    <cellStyle name="Dobro 2 4" xfId="3084"/>
    <cellStyle name="Dobro 3" xfId="675"/>
    <cellStyle name="Dobro 3 2" xfId="676"/>
    <cellStyle name="Dobro 3 3" xfId="3085"/>
    <cellStyle name="Eingabe" xfId="3086"/>
    <cellStyle name="Enter Currency (0)" xfId="3087"/>
    <cellStyle name="Enter Currency (0) 2" xfId="3088"/>
    <cellStyle name="Enter Currency (2)" xfId="3089"/>
    <cellStyle name="Enter Currency (2) 2" xfId="3090"/>
    <cellStyle name="Enter Units (0)" xfId="3091"/>
    <cellStyle name="Enter Units (0) 2" xfId="3092"/>
    <cellStyle name="Enter Units (1)" xfId="3093"/>
    <cellStyle name="Enter Units (1) 2" xfId="3094"/>
    <cellStyle name="Enter Units (2)" xfId="3095"/>
    <cellStyle name="Enter Units (2) 2" xfId="3096"/>
    <cellStyle name="Ergebnis" xfId="3097"/>
    <cellStyle name="Erklärender Text" xfId="3098"/>
    <cellStyle name="Euro" xfId="677"/>
    <cellStyle name="Euro 2" xfId="678"/>
    <cellStyle name="Excel Built-in Currency" xfId="679"/>
    <cellStyle name="Excel Built-in Normal" xfId="680"/>
    <cellStyle name="Excel Built-in Normal 2" xfId="681"/>
    <cellStyle name="Excel Built-in Normal 2 2" xfId="3099"/>
    <cellStyle name="Excel Built-in Normal 3" xfId="3100"/>
    <cellStyle name="Excel Built-in Normal 4" xfId="3101"/>
    <cellStyle name="Excel Built-in Normal 5" xfId="6619"/>
    <cellStyle name="Explanatory Text" xfId="682"/>
    <cellStyle name="Explanatory Text 2" xfId="683"/>
    <cellStyle name="Explanatory Text 2 2" xfId="684"/>
    <cellStyle name="Explanatory Text 2 3" xfId="3102"/>
    <cellStyle name="Explanatory Text 3" xfId="685"/>
    <cellStyle name="Explanatory Text 3 10" xfId="3103"/>
    <cellStyle name="Explanatory Text 3 11" xfId="3104"/>
    <cellStyle name="Explanatory Text 3 12" xfId="3105"/>
    <cellStyle name="Explanatory Text 3 13" xfId="3106"/>
    <cellStyle name="Explanatory Text 3 14" xfId="3107"/>
    <cellStyle name="Explanatory Text 3 15" xfId="3108"/>
    <cellStyle name="Explanatory Text 3 16" xfId="3109"/>
    <cellStyle name="Explanatory Text 3 17" xfId="3110"/>
    <cellStyle name="Explanatory Text 3 18" xfId="3111"/>
    <cellStyle name="Explanatory Text 3 19" xfId="3112"/>
    <cellStyle name="Explanatory Text 3 2" xfId="686"/>
    <cellStyle name="Explanatory Text 3 3" xfId="3113"/>
    <cellStyle name="Explanatory Text 3 4" xfId="3114"/>
    <cellStyle name="Explanatory Text 3 5" xfId="3115"/>
    <cellStyle name="Explanatory Text 3 6" xfId="3116"/>
    <cellStyle name="Explanatory Text 3 7" xfId="3117"/>
    <cellStyle name="Explanatory Text 3 8" xfId="3118"/>
    <cellStyle name="Explanatory Text 3 9" xfId="3119"/>
    <cellStyle name="Explanatory Text 4" xfId="687"/>
    <cellStyle name="Explanatory Text 4 10" xfId="3120"/>
    <cellStyle name="Explanatory Text 4 11" xfId="3121"/>
    <cellStyle name="Explanatory Text 4 12" xfId="3122"/>
    <cellStyle name="Explanatory Text 4 13" xfId="3123"/>
    <cellStyle name="Explanatory Text 4 14" xfId="3124"/>
    <cellStyle name="Explanatory Text 4 15" xfId="3125"/>
    <cellStyle name="Explanatory Text 4 16" xfId="3126"/>
    <cellStyle name="Explanatory Text 4 2" xfId="688"/>
    <cellStyle name="Explanatory Text 4 3" xfId="3127"/>
    <cellStyle name="Explanatory Text 4 4" xfId="3128"/>
    <cellStyle name="Explanatory Text 4 5" xfId="3129"/>
    <cellStyle name="Explanatory Text 4 6" xfId="3130"/>
    <cellStyle name="Explanatory Text 4 7" xfId="3131"/>
    <cellStyle name="Explanatory Text 4 8" xfId="3132"/>
    <cellStyle name="Explanatory Text 4 9" xfId="3133"/>
    <cellStyle name="Explanatory Text 5" xfId="689"/>
    <cellStyle name="Explanatory Text 5 2" xfId="690"/>
    <cellStyle name="Explanatory Text 6" xfId="691"/>
    <cellStyle name="Explanatory Text 6 2" xfId="692"/>
    <cellStyle name="Good" xfId="3134"/>
    <cellStyle name="Good 2" xfId="693"/>
    <cellStyle name="Good 2 2" xfId="694"/>
    <cellStyle name="Good 2 2 2" xfId="695"/>
    <cellStyle name="Good 2 2 3" xfId="3135"/>
    <cellStyle name="Good 2 3" xfId="696"/>
    <cellStyle name="Good 3" xfId="697"/>
    <cellStyle name="Good 3 10" xfId="3136"/>
    <cellStyle name="Good 3 11" xfId="3137"/>
    <cellStyle name="Good 3 12" xfId="3138"/>
    <cellStyle name="Good 3 13" xfId="3139"/>
    <cellStyle name="Good 3 14" xfId="3140"/>
    <cellStyle name="Good 3 15" xfId="3141"/>
    <cellStyle name="Good 3 16" xfId="3142"/>
    <cellStyle name="Good 3 17" xfId="3143"/>
    <cellStyle name="Good 3 18" xfId="3144"/>
    <cellStyle name="Good 3 19" xfId="3145"/>
    <cellStyle name="Good 3 2" xfId="698"/>
    <cellStyle name="Good 3 3" xfId="3146"/>
    <cellStyle name="Good 3 4" xfId="3147"/>
    <cellStyle name="Good 3 5" xfId="3148"/>
    <cellStyle name="Good 3 6" xfId="3149"/>
    <cellStyle name="Good 3 7" xfId="3150"/>
    <cellStyle name="Good 3 8" xfId="3151"/>
    <cellStyle name="Good 3 9" xfId="3152"/>
    <cellStyle name="Good 4" xfId="699"/>
    <cellStyle name="Good 4 10" xfId="3153"/>
    <cellStyle name="Good 4 11" xfId="3154"/>
    <cellStyle name="Good 4 12" xfId="3155"/>
    <cellStyle name="Good 4 13" xfId="3156"/>
    <cellStyle name="Good 4 14" xfId="3157"/>
    <cellStyle name="Good 4 15" xfId="3158"/>
    <cellStyle name="Good 4 16" xfId="3159"/>
    <cellStyle name="Good 4 2" xfId="700"/>
    <cellStyle name="Good 4 3" xfId="3160"/>
    <cellStyle name="Good 4 4" xfId="3161"/>
    <cellStyle name="Good 4 5" xfId="3162"/>
    <cellStyle name="Good 4 6" xfId="3163"/>
    <cellStyle name="Good 4 7" xfId="3164"/>
    <cellStyle name="Good 4 8" xfId="3165"/>
    <cellStyle name="Good 4 9" xfId="3166"/>
    <cellStyle name="Good 5" xfId="701"/>
    <cellStyle name="Good 5 2" xfId="702"/>
    <cellStyle name="Good 6" xfId="703"/>
    <cellStyle name="Good 6 2" xfId="704"/>
    <cellStyle name="Grey" xfId="3167"/>
    <cellStyle name="Gut" xfId="3168"/>
    <cellStyle name="Header1" xfId="3169"/>
    <cellStyle name="Header2" xfId="3170"/>
    <cellStyle name="Heading 1" xfId="705"/>
    <cellStyle name="Heading 1 2" xfId="706"/>
    <cellStyle name="Heading 1 2 2" xfId="707"/>
    <cellStyle name="Heading 1 2 2 2" xfId="3171"/>
    <cellStyle name="Heading 1 2 3" xfId="3172"/>
    <cellStyle name="Heading 1 3" xfId="708"/>
    <cellStyle name="Heading 1 3 10" xfId="3173"/>
    <cellStyle name="Heading 1 3 11" xfId="3174"/>
    <cellStyle name="Heading 1 3 12" xfId="3175"/>
    <cellStyle name="Heading 1 3 13" xfId="3176"/>
    <cellStyle name="Heading 1 3 14" xfId="3177"/>
    <cellStyle name="Heading 1 3 15" xfId="3178"/>
    <cellStyle name="Heading 1 3 16" xfId="3179"/>
    <cellStyle name="Heading 1 3 17" xfId="3180"/>
    <cellStyle name="Heading 1 3 18" xfId="3181"/>
    <cellStyle name="Heading 1 3 19" xfId="3182"/>
    <cellStyle name="Heading 1 3 2" xfId="709"/>
    <cellStyle name="Heading 1 3 3" xfId="3183"/>
    <cellStyle name="Heading 1 3 4" xfId="3184"/>
    <cellStyle name="Heading 1 3 5" xfId="3185"/>
    <cellStyle name="Heading 1 3 6" xfId="3186"/>
    <cellStyle name="Heading 1 3 7" xfId="3187"/>
    <cellStyle name="Heading 1 3 8" xfId="3188"/>
    <cellStyle name="Heading 1 3 9" xfId="3189"/>
    <cellStyle name="Heading 1 4" xfId="710"/>
    <cellStyle name="Heading 1 4 10" xfId="3190"/>
    <cellStyle name="Heading 1 4 11" xfId="3191"/>
    <cellStyle name="Heading 1 4 12" xfId="3192"/>
    <cellStyle name="Heading 1 4 13" xfId="3193"/>
    <cellStyle name="Heading 1 4 14" xfId="3194"/>
    <cellStyle name="Heading 1 4 15" xfId="3195"/>
    <cellStyle name="Heading 1 4 16" xfId="3196"/>
    <cellStyle name="Heading 1 4 2" xfId="711"/>
    <cellStyle name="Heading 1 4 3" xfId="3197"/>
    <cellStyle name="Heading 1 4 4" xfId="3198"/>
    <cellStyle name="Heading 1 4 5" xfId="3199"/>
    <cellStyle name="Heading 1 4 6" xfId="3200"/>
    <cellStyle name="Heading 1 4 7" xfId="3201"/>
    <cellStyle name="Heading 1 4 8" xfId="3202"/>
    <cellStyle name="Heading 1 4 9" xfId="3203"/>
    <cellStyle name="Heading 1 5" xfId="712"/>
    <cellStyle name="Heading 1 5 2" xfId="713"/>
    <cellStyle name="Heading 1 6" xfId="714"/>
    <cellStyle name="Heading 1 6 2" xfId="715"/>
    <cellStyle name="Heading 2" xfId="716"/>
    <cellStyle name="Heading 2 2" xfId="717"/>
    <cellStyle name="Heading 2 2 2" xfId="718"/>
    <cellStyle name="Heading 2 2 2 2" xfId="3204"/>
    <cellStyle name="Heading 2 2 3" xfId="3205"/>
    <cellStyle name="Heading 2 3" xfId="719"/>
    <cellStyle name="Heading 2 3 10" xfId="3206"/>
    <cellStyle name="Heading 2 3 11" xfId="3207"/>
    <cellStyle name="Heading 2 3 12" xfId="3208"/>
    <cellStyle name="Heading 2 3 13" xfId="3209"/>
    <cellStyle name="Heading 2 3 14" xfId="3210"/>
    <cellStyle name="Heading 2 3 15" xfId="3211"/>
    <cellStyle name="Heading 2 3 16" xfId="3212"/>
    <cellStyle name="Heading 2 3 17" xfId="3213"/>
    <cellStyle name="Heading 2 3 18" xfId="3214"/>
    <cellStyle name="Heading 2 3 19" xfId="3215"/>
    <cellStyle name="Heading 2 3 2" xfId="720"/>
    <cellStyle name="Heading 2 3 3" xfId="3216"/>
    <cellStyle name="Heading 2 3 4" xfId="3217"/>
    <cellStyle name="Heading 2 3 5" xfId="3218"/>
    <cellStyle name="Heading 2 3 6" xfId="3219"/>
    <cellStyle name="Heading 2 3 7" xfId="3220"/>
    <cellStyle name="Heading 2 3 8" xfId="3221"/>
    <cellStyle name="Heading 2 3 9" xfId="3222"/>
    <cellStyle name="Heading 2 4" xfId="721"/>
    <cellStyle name="Heading 2 4 10" xfId="3223"/>
    <cellStyle name="Heading 2 4 11" xfId="3224"/>
    <cellStyle name="Heading 2 4 12" xfId="3225"/>
    <cellStyle name="Heading 2 4 13" xfId="3226"/>
    <cellStyle name="Heading 2 4 14" xfId="3227"/>
    <cellStyle name="Heading 2 4 15" xfId="3228"/>
    <cellStyle name="Heading 2 4 16" xfId="3229"/>
    <cellStyle name="Heading 2 4 2" xfId="722"/>
    <cellStyle name="Heading 2 4 3" xfId="3230"/>
    <cellStyle name="Heading 2 4 4" xfId="3231"/>
    <cellStyle name="Heading 2 4 5" xfId="3232"/>
    <cellStyle name="Heading 2 4 6" xfId="3233"/>
    <cellStyle name="Heading 2 4 7" xfId="3234"/>
    <cellStyle name="Heading 2 4 8" xfId="3235"/>
    <cellStyle name="Heading 2 4 9" xfId="3236"/>
    <cellStyle name="Heading 2 5" xfId="723"/>
    <cellStyle name="Heading 2 5 2" xfId="724"/>
    <cellStyle name="Heading 2 6" xfId="725"/>
    <cellStyle name="Heading 2 6 2" xfId="726"/>
    <cellStyle name="Heading 3" xfId="727"/>
    <cellStyle name="Heading 3 2" xfId="728"/>
    <cellStyle name="Heading 3 2 2" xfId="729"/>
    <cellStyle name="Heading 3 2 2 2" xfId="3237"/>
    <cellStyle name="Heading 3 2 3" xfId="3238"/>
    <cellStyle name="Heading 3 3" xfId="730"/>
    <cellStyle name="Heading 3 3 10" xfId="3239"/>
    <cellStyle name="Heading 3 3 11" xfId="3240"/>
    <cellStyle name="Heading 3 3 12" xfId="3241"/>
    <cellStyle name="Heading 3 3 13" xfId="3242"/>
    <cellStyle name="Heading 3 3 14" xfId="3243"/>
    <cellStyle name="Heading 3 3 15" xfId="3244"/>
    <cellStyle name="Heading 3 3 16" xfId="3245"/>
    <cellStyle name="Heading 3 3 17" xfId="3246"/>
    <cellStyle name="Heading 3 3 18" xfId="3247"/>
    <cellStyle name="Heading 3 3 19" xfId="3248"/>
    <cellStyle name="Heading 3 3 2" xfId="731"/>
    <cellStyle name="Heading 3 3 3" xfId="3249"/>
    <cellStyle name="Heading 3 3 4" xfId="3250"/>
    <cellStyle name="Heading 3 3 5" xfId="3251"/>
    <cellStyle name="Heading 3 3 6" xfId="3252"/>
    <cellStyle name="Heading 3 3 7" xfId="3253"/>
    <cellStyle name="Heading 3 3 8" xfId="3254"/>
    <cellStyle name="Heading 3 3 9" xfId="3255"/>
    <cellStyle name="Heading 3 4" xfId="732"/>
    <cellStyle name="Heading 3 4 10" xfId="3256"/>
    <cellStyle name="Heading 3 4 11" xfId="3257"/>
    <cellStyle name="Heading 3 4 12" xfId="3258"/>
    <cellStyle name="Heading 3 4 13" xfId="3259"/>
    <cellStyle name="Heading 3 4 14" xfId="3260"/>
    <cellStyle name="Heading 3 4 15" xfId="3261"/>
    <cellStyle name="Heading 3 4 16" xfId="3262"/>
    <cellStyle name="Heading 3 4 2" xfId="733"/>
    <cellStyle name="Heading 3 4 3" xfId="3263"/>
    <cellStyle name="Heading 3 4 4" xfId="3264"/>
    <cellStyle name="Heading 3 4 5" xfId="3265"/>
    <cellStyle name="Heading 3 4 6" xfId="3266"/>
    <cellStyle name="Heading 3 4 7" xfId="3267"/>
    <cellStyle name="Heading 3 4 8" xfId="3268"/>
    <cellStyle name="Heading 3 4 9" xfId="3269"/>
    <cellStyle name="Heading 3 5" xfId="734"/>
    <cellStyle name="Heading 3 5 2" xfId="735"/>
    <cellStyle name="Heading 3 6" xfId="736"/>
    <cellStyle name="Heading 3 6 2" xfId="737"/>
    <cellStyle name="Heading 4" xfId="738"/>
    <cellStyle name="Heading 4 2" xfId="739"/>
    <cellStyle name="Heading 4 2 2" xfId="740"/>
    <cellStyle name="Heading 4 2 2 2" xfId="3270"/>
    <cellStyle name="Heading 4 2 3" xfId="3271"/>
    <cellStyle name="Heading 4 3" xfId="741"/>
    <cellStyle name="Heading 4 3 10" xfId="3272"/>
    <cellStyle name="Heading 4 3 11" xfId="3273"/>
    <cellStyle name="Heading 4 3 12" xfId="3274"/>
    <cellStyle name="Heading 4 3 13" xfId="3275"/>
    <cellStyle name="Heading 4 3 14" xfId="3276"/>
    <cellStyle name="Heading 4 3 15" xfId="3277"/>
    <cellStyle name="Heading 4 3 16" xfId="3278"/>
    <cellStyle name="Heading 4 3 17" xfId="3279"/>
    <cellStyle name="Heading 4 3 18" xfId="3280"/>
    <cellStyle name="Heading 4 3 19" xfId="3281"/>
    <cellStyle name="Heading 4 3 2" xfId="742"/>
    <cellStyle name="Heading 4 3 3" xfId="3282"/>
    <cellStyle name="Heading 4 3 4" xfId="3283"/>
    <cellStyle name="Heading 4 3 5" xfId="3284"/>
    <cellStyle name="Heading 4 3 6" xfId="3285"/>
    <cellStyle name="Heading 4 3 7" xfId="3286"/>
    <cellStyle name="Heading 4 3 8" xfId="3287"/>
    <cellStyle name="Heading 4 3 9" xfId="3288"/>
    <cellStyle name="Heading 4 4" xfId="743"/>
    <cellStyle name="Heading 4 4 10" xfId="3289"/>
    <cellStyle name="Heading 4 4 11" xfId="3290"/>
    <cellStyle name="Heading 4 4 12" xfId="3291"/>
    <cellStyle name="Heading 4 4 13" xfId="3292"/>
    <cellStyle name="Heading 4 4 14" xfId="3293"/>
    <cellStyle name="Heading 4 4 15" xfId="3294"/>
    <cellStyle name="Heading 4 4 16" xfId="3295"/>
    <cellStyle name="Heading 4 4 2" xfId="744"/>
    <cellStyle name="Heading 4 4 3" xfId="3296"/>
    <cellStyle name="Heading 4 4 4" xfId="3297"/>
    <cellStyle name="Heading 4 4 5" xfId="3298"/>
    <cellStyle name="Heading 4 4 6" xfId="3299"/>
    <cellStyle name="Heading 4 4 7" xfId="3300"/>
    <cellStyle name="Heading 4 4 8" xfId="3301"/>
    <cellStyle name="Heading 4 4 9" xfId="3302"/>
    <cellStyle name="Heading 4 5" xfId="745"/>
    <cellStyle name="Heading 4 5 2" xfId="746"/>
    <cellStyle name="Heading 4 6" xfId="747"/>
    <cellStyle name="Heading 4 6 2" xfId="748"/>
    <cellStyle name="Hiperveza 10" xfId="749"/>
    <cellStyle name="Hiperveza 11" xfId="750"/>
    <cellStyle name="Hiperveza 12" xfId="751"/>
    <cellStyle name="Hiperveza 13" xfId="752"/>
    <cellStyle name="Hiperveza 14" xfId="753"/>
    <cellStyle name="Hiperveza 15" xfId="754"/>
    <cellStyle name="Hiperveza 16" xfId="755"/>
    <cellStyle name="Hiperveza 17" xfId="756"/>
    <cellStyle name="Hiperveza 18" xfId="757"/>
    <cellStyle name="Hiperveza 19" xfId="758"/>
    <cellStyle name="Hiperveza 2" xfId="759"/>
    <cellStyle name="Hiperveza 2 2" xfId="760"/>
    <cellStyle name="Hiperveza 2 2 2" xfId="761"/>
    <cellStyle name="Hiperveza 2 2 2 2" xfId="762"/>
    <cellStyle name="Hiperveza 2 2 3" xfId="763"/>
    <cellStyle name="Hiperveza 2 2 4" xfId="764"/>
    <cellStyle name="Hiperveza 2 2 4 2" xfId="765"/>
    <cellStyle name="Hiperveza 2 2 4 2 2" xfId="766"/>
    <cellStyle name="Hiperveza 2 2 4 2 3" xfId="767"/>
    <cellStyle name="Hiperveza 2 2 4 2 4" xfId="768"/>
    <cellStyle name="Hiperveza 2 2 4 2 5" xfId="769"/>
    <cellStyle name="Hiperveza 2 2 4 2 6" xfId="5800"/>
    <cellStyle name="Hiperveza 2 2 4 2 6 2" xfId="6124"/>
    <cellStyle name="Hiperveza 2 2 4 3" xfId="770"/>
    <cellStyle name="Hiperveza 2 2 4 4" xfId="771"/>
    <cellStyle name="Hiperveza 2 2 4 4 2" xfId="772"/>
    <cellStyle name="Hiperveza 2 2 4 4 3" xfId="773"/>
    <cellStyle name="Hiperveza 2 2 4 4 3 2" xfId="774"/>
    <cellStyle name="Hiperveza 2 2 4 4 4" xfId="6123"/>
    <cellStyle name="Hiperveza 2 2 4 5" xfId="775"/>
    <cellStyle name="Hiperveza 2 2 4 6" xfId="776"/>
    <cellStyle name="Hiperveza 2 2 4 7" xfId="777"/>
    <cellStyle name="Hiperveza 2 2 4 7 2" xfId="3303"/>
    <cellStyle name="Hiperveza 2 2 5" xfId="778"/>
    <cellStyle name="Hiperveza 2 2 5 2" xfId="779"/>
    <cellStyle name="Hiperveza 2 2 6" xfId="780"/>
    <cellStyle name="Hiperveza 2 2 7" xfId="781"/>
    <cellStyle name="Hiperveza 2 2 7 2" xfId="782"/>
    <cellStyle name="Hiperveza 2 2 7 3" xfId="783"/>
    <cellStyle name="Hiperveza 2 2 7 3 2" xfId="784"/>
    <cellStyle name="Hiperveza 2 2 7 4" xfId="6122"/>
    <cellStyle name="Hiperveza 2 2 8" xfId="785"/>
    <cellStyle name="Hiperveza 2 2 8 2" xfId="3304"/>
    <cellStyle name="Hiperveza 2 2 9" xfId="3305"/>
    <cellStyle name="Hiperveza 2 3" xfId="786"/>
    <cellStyle name="Hiperveza 2 4" xfId="3306"/>
    <cellStyle name="Hiperveza 20" xfId="787"/>
    <cellStyle name="Hiperveza 21" xfId="788"/>
    <cellStyle name="Hiperveza 22" xfId="789"/>
    <cellStyle name="Hiperveza 23" xfId="790"/>
    <cellStyle name="Hiperveza 24" xfId="791"/>
    <cellStyle name="Hiperveza 25" xfId="792"/>
    <cellStyle name="Hiperveza 26" xfId="793"/>
    <cellStyle name="Hiperveza 27" xfId="794"/>
    <cellStyle name="Hiperveza 28" xfId="795"/>
    <cellStyle name="Hiperveza 29" xfId="796"/>
    <cellStyle name="Hiperveza 3" xfId="797"/>
    <cellStyle name="Hiperveza 3 2" xfId="798"/>
    <cellStyle name="Hiperveza 3 2 2" xfId="799"/>
    <cellStyle name="Hiperveza 3 2 2 2" xfId="800"/>
    <cellStyle name="Hiperveza 3 2 3" xfId="801"/>
    <cellStyle name="Hiperveza 3 2 4" xfId="802"/>
    <cellStyle name="Hiperveza 3 2 4 2" xfId="803"/>
    <cellStyle name="Hiperveza 3 2 4 2 2" xfId="804"/>
    <cellStyle name="Hiperveza 3 2 4 2 3" xfId="805"/>
    <cellStyle name="Hiperveza 3 2 4 2 4" xfId="806"/>
    <cellStyle name="Hiperveza 3 2 4 2 5" xfId="807"/>
    <cellStyle name="Hiperveza 3 2 4 2 6" xfId="5799"/>
    <cellStyle name="Hiperveza 3 2 4 2 6 2" xfId="6121"/>
    <cellStyle name="Hiperveza 3 2 4 3" xfId="808"/>
    <cellStyle name="Hiperveza 3 2 4 4" xfId="809"/>
    <cellStyle name="Hiperveza 3 2 4 4 2" xfId="810"/>
    <cellStyle name="Hiperveza 3 2 4 4 3" xfId="811"/>
    <cellStyle name="Hiperveza 3 2 4 4 3 2" xfId="812"/>
    <cellStyle name="Hiperveza 3 2 4 4 4" xfId="6120"/>
    <cellStyle name="Hiperveza 3 2 4 5" xfId="813"/>
    <cellStyle name="Hiperveza 3 2 4 6" xfId="814"/>
    <cellStyle name="Hiperveza 3 2 4 7" xfId="815"/>
    <cellStyle name="Hiperveza 3 2 4 7 2" xfId="3307"/>
    <cellStyle name="Hiperveza 3 2 5" xfId="816"/>
    <cellStyle name="Hiperveza 3 2 5 2" xfId="817"/>
    <cellStyle name="Hiperveza 3 2 6" xfId="818"/>
    <cellStyle name="Hiperveza 3 2 7" xfId="819"/>
    <cellStyle name="Hiperveza 3 2 7 2" xfId="820"/>
    <cellStyle name="Hiperveza 3 2 7 3" xfId="821"/>
    <cellStyle name="Hiperveza 3 2 7 3 2" xfId="822"/>
    <cellStyle name="Hiperveza 3 2 7 4" xfId="6119"/>
    <cellStyle name="Hiperveza 3 2 8" xfId="823"/>
    <cellStyle name="Hiperveza 3 2 8 2" xfId="3308"/>
    <cellStyle name="Hiperveza 3 3" xfId="824"/>
    <cellStyle name="Hiperveza 30" xfId="825"/>
    <cellStyle name="Hiperveza 31" xfId="826"/>
    <cellStyle name="Hiperveza 32" xfId="827"/>
    <cellStyle name="Hiperveza 33" xfId="828"/>
    <cellStyle name="Hiperveza 34" xfId="829"/>
    <cellStyle name="Hiperveza 35" xfId="830"/>
    <cellStyle name="Hiperveza 36" xfId="831"/>
    <cellStyle name="Hiperveza 37" xfId="832"/>
    <cellStyle name="Hiperveza 38" xfId="833"/>
    <cellStyle name="Hiperveza 39" xfId="834"/>
    <cellStyle name="Hiperveza 4" xfId="835"/>
    <cellStyle name="Hiperveza 4 2" xfId="836"/>
    <cellStyle name="Hiperveza 4 2 2" xfId="837"/>
    <cellStyle name="Hiperveza 4 2 2 2" xfId="838"/>
    <cellStyle name="Hiperveza 4 2 3" xfId="839"/>
    <cellStyle name="Hiperveza 4 2 4" xfId="840"/>
    <cellStyle name="Hiperveza 4 2 4 2" xfId="841"/>
    <cellStyle name="Hiperveza 4 2 4 2 2" xfId="842"/>
    <cellStyle name="Hiperveza 4 2 4 2 3" xfId="843"/>
    <cellStyle name="Hiperveza 4 2 4 2 4" xfId="844"/>
    <cellStyle name="Hiperveza 4 2 4 2 5" xfId="845"/>
    <cellStyle name="Hiperveza 4 2 4 2 6" xfId="5798"/>
    <cellStyle name="Hiperveza 4 2 4 2 6 2" xfId="6118"/>
    <cellStyle name="Hiperveza 4 2 4 3" xfId="846"/>
    <cellStyle name="Hiperveza 4 2 4 4" xfId="847"/>
    <cellStyle name="Hiperveza 4 2 4 4 2" xfId="848"/>
    <cellStyle name="Hiperveza 4 2 4 4 3" xfId="849"/>
    <cellStyle name="Hiperveza 4 2 4 4 3 2" xfId="850"/>
    <cellStyle name="Hiperveza 4 2 4 4 4" xfId="6117"/>
    <cellStyle name="Hiperveza 4 2 4 5" xfId="851"/>
    <cellStyle name="Hiperveza 4 2 4 6" xfId="852"/>
    <cellStyle name="Hiperveza 4 2 4 7" xfId="853"/>
    <cellStyle name="Hiperveza 4 2 4 7 2" xfId="3309"/>
    <cellStyle name="Hiperveza 4 2 5" xfId="854"/>
    <cellStyle name="Hiperveza 4 2 5 2" xfId="855"/>
    <cellStyle name="Hiperveza 4 2 6" xfId="856"/>
    <cellStyle name="Hiperveza 4 2 7" xfId="857"/>
    <cellStyle name="Hiperveza 4 2 7 2" xfId="858"/>
    <cellStyle name="Hiperveza 4 2 7 3" xfId="859"/>
    <cellStyle name="Hiperveza 4 2 7 3 2" xfId="860"/>
    <cellStyle name="Hiperveza 4 2 7 4" xfId="6116"/>
    <cellStyle name="Hiperveza 4 2 8" xfId="861"/>
    <cellStyle name="Hiperveza 4 2 8 2" xfId="3310"/>
    <cellStyle name="Hiperveza 4 3" xfId="862"/>
    <cellStyle name="Hiperveza 40" xfId="863"/>
    <cellStyle name="Hiperveza 41" xfId="864"/>
    <cellStyle name="Hiperveza 42" xfId="865"/>
    <cellStyle name="Hiperveza 43" xfId="866"/>
    <cellStyle name="Hiperveza 44" xfId="867"/>
    <cellStyle name="Hiperveza 45" xfId="868"/>
    <cellStyle name="Hiperveza 46" xfId="869"/>
    <cellStyle name="Hiperveza 47" xfId="870"/>
    <cellStyle name="Hiperveza 48" xfId="871"/>
    <cellStyle name="Hiperveza 49" xfId="872"/>
    <cellStyle name="Hiperveza 5" xfId="873"/>
    <cellStyle name="Hiperveza 5 2" xfId="874"/>
    <cellStyle name="Hiperveza 5 2 2" xfId="875"/>
    <cellStyle name="Hiperveza 5 2 2 2" xfId="876"/>
    <cellStyle name="Hiperveza 5 2 3" xfId="877"/>
    <cellStyle name="Hiperveza 5 2 4" xfId="878"/>
    <cellStyle name="Hiperveza 5 2 4 2" xfId="879"/>
    <cellStyle name="Hiperveza 5 2 4 2 2" xfId="880"/>
    <cellStyle name="Hiperveza 5 2 4 2 3" xfId="881"/>
    <cellStyle name="Hiperveza 5 2 4 2 4" xfId="882"/>
    <cellStyle name="Hiperveza 5 2 4 2 5" xfId="883"/>
    <cellStyle name="Hiperveza 5 2 4 2 6" xfId="5797"/>
    <cellStyle name="Hiperveza 5 2 4 2 6 2" xfId="6115"/>
    <cellStyle name="Hiperveza 5 2 4 3" xfId="884"/>
    <cellStyle name="Hiperveza 5 2 4 4" xfId="885"/>
    <cellStyle name="Hiperveza 5 2 4 4 2" xfId="886"/>
    <cellStyle name="Hiperveza 5 2 4 4 3" xfId="887"/>
    <cellStyle name="Hiperveza 5 2 4 4 3 2" xfId="888"/>
    <cellStyle name="Hiperveza 5 2 4 4 4" xfId="6114"/>
    <cellStyle name="Hiperveza 5 2 4 5" xfId="889"/>
    <cellStyle name="Hiperveza 5 2 4 6" xfId="890"/>
    <cellStyle name="Hiperveza 5 2 4 7" xfId="891"/>
    <cellStyle name="Hiperveza 5 2 4 7 2" xfId="3311"/>
    <cellStyle name="Hiperveza 5 2 5" xfId="892"/>
    <cellStyle name="Hiperveza 5 2 5 2" xfId="893"/>
    <cellStyle name="Hiperveza 5 2 6" xfId="894"/>
    <cellStyle name="Hiperveza 5 2 7" xfId="895"/>
    <cellStyle name="Hiperveza 5 2 7 2" xfId="896"/>
    <cellStyle name="Hiperveza 5 2 7 3" xfId="897"/>
    <cellStyle name="Hiperveza 5 2 7 3 2" xfId="898"/>
    <cellStyle name="Hiperveza 5 2 7 4" xfId="6113"/>
    <cellStyle name="Hiperveza 5 2 8" xfId="899"/>
    <cellStyle name="Hiperveza 5 2 8 2" xfId="3312"/>
    <cellStyle name="Hiperveza 5 3" xfId="900"/>
    <cellStyle name="Hiperveza 50" xfId="901"/>
    <cellStyle name="Hiperveza 51" xfId="902"/>
    <cellStyle name="Hiperveza 52" xfId="903"/>
    <cellStyle name="Hiperveza 53" xfId="904"/>
    <cellStyle name="Hiperveza 54" xfId="905"/>
    <cellStyle name="Hiperveza 55" xfId="906"/>
    <cellStyle name="Hiperveza 56" xfId="907"/>
    <cellStyle name="Hiperveza 57" xfId="908"/>
    <cellStyle name="Hiperveza 58" xfId="909"/>
    <cellStyle name="Hiperveza 59" xfId="910"/>
    <cellStyle name="Hiperveza 6" xfId="911"/>
    <cellStyle name="Hiperveza 60" xfId="912"/>
    <cellStyle name="Hiperveza 61" xfId="913"/>
    <cellStyle name="Hiperveza 7" xfId="914"/>
    <cellStyle name="Hiperveza 8" xfId="915"/>
    <cellStyle name="Hiperveza 9" xfId="916"/>
    <cellStyle name="Input" xfId="917"/>
    <cellStyle name="Input [yellow]" xfId="3313"/>
    <cellStyle name="Input 10" xfId="3314"/>
    <cellStyle name="Input 11" xfId="3315"/>
    <cellStyle name="Input 12" xfId="3316"/>
    <cellStyle name="Input 13" xfId="3317"/>
    <cellStyle name="Input 14" xfId="3318"/>
    <cellStyle name="Input 15" xfId="3319"/>
    <cellStyle name="Input 16" xfId="3320"/>
    <cellStyle name="Input 17" xfId="3321"/>
    <cellStyle name="Input 18" xfId="3322"/>
    <cellStyle name="Input 19" xfId="3323"/>
    <cellStyle name="Input 2" xfId="918"/>
    <cellStyle name="Input 2 2" xfId="919"/>
    <cellStyle name="Input 2 2 2" xfId="3324"/>
    <cellStyle name="Input 2 3" xfId="920"/>
    <cellStyle name="Input 2 4" xfId="3325"/>
    <cellStyle name="Input 20" xfId="3326"/>
    <cellStyle name="Input 21" xfId="3327"/>
    <cellStyle name="Input 22" xfId="3328"/>
    <cellStyle name="Input 23" xfId="3329"/>
    <cellStyle name="Input 24" xfId="3330"/>
    <cellStyle name="Input 3" xfId="921"/>
    <cellStyle name="Input 3 10" xfId="3331"/>
    <cellStyle name="Input 3 11" xfId="3332"/>
    <cellStyle name="Input 3 12" xfId="3333"/>
    <cellStyle name="Input 3 13" xfId="3334"/>
    <cellStyle name="Input 3 14" xfId="3335"/>
    <cellStyle name="Input 3 15" xfId="3336"/>
    <cellStyle name="Input 3 16" xfId="3337"/>
    <cellStyle name="Input 3 17" xfId="3338"/>
    <cellStyle name="Input 3 18" xfId="3339"/>
    <cellStyle name="Input 3 19" xfId="3340"/>
    <cellStyle name="Input 3 2" xfId="922"/>
    <cellStyle name="Input 3 20" xfId="3341"/>
    <cellStyle name="Input 3 3" xfId="923"/>
    <cellStyle name="Input 3 4" xfId="3342"/>
    <cellStyle name="Input 3 4 2" xfId="3343"/>
    <cellStyle name="Input 3 5" xfId="3344"/>
    <cellStyle name="Input 3 6" xfId="3345"/>
    <cellStyle name="Input 3 7" xfId="3346"/>
    <cellStyle name="Input 3 8" xfId="3347"/>
    <cellStyle name="Input 3 9" xfId="3348"/>
    <cellStyle name="Input 4" xfId="924"/>
    <cellStyle name="Input 4 10" xfId="3349"/>
    <cellStyle name="Input 4 11" xfId="3350"/>
    <cellStyle name="Input 4 12" xfId="3351"/>
    <cellStyle name="Input 4 13" xfId="3352"/>
    <cellStyle name="Input 4 14" xfId="3353"/>
    <cellStyle name="Input 4 15" xfId="3354"/>
    <cellStyle name="Input 4 16" xfId="3355"/>
    <cellStyle name="Input 4 17" xfId="3356"/>
    <cellStyle name="Input 4 2" xfId="925"/>
    <cellStyle name="Input 4 3" xfId="926"/>
    <cellStyle name="Input 4 4" xfId="3357"/>
    <cellStyle name="Input 4 4 2" xfId="3358"/>
    <cellStyle name="Input 4 5" xfId="3359"/>
    <cellStyle name="Input 4 6" xfId="3360"/>
    <cellStyle name="Input 4 7" xfId="3361"/>
    <cellStyle name="Input 4 8" xfId="3362"/>
    <cellStyle name="Input 4 9" xfId="3363"/>
    <cellStyle name="Input 5" xfId="927"/>
    <cellStyle name="Input 5 2" xfId="928"/>
    <cellStyle name="Input 5 3" xfId="929"/>
    <cellStyle name="Input 5 4" xfId="3364"/>
    <cellStyle name="Input 6" xfId="930"/>
    <cellStyle name="Input 6 2" xfId="931"/>
    <cellStyle name="Input 6 3" xfId="932"/>
    <cellStyle name="Input 6 4" xfId="3365"/>
    <cellStyle name="Input 7" xfId="3366"/>
    <cellStyle name="Input 7 2" xfId="3367"/>
    <cellStyle name="Input 8" xfId="3368"/>
    <cellStyle name="Input 9" xfId="3369"/>
    <cellStyle name="Isticanje1 2" xfId="933"/>
    <cellStyle name="Isticanje1 2 2" xfId="934"/>
    <cellStyle name="Isticanje1 2 3" xfId="3370"/>
    <cellStyle name="Isticanje1 2 4" xfId="3371"/>
    <cellStyle name="Isticanje1 3" xfId="3372"/>
    <cellStyle name="Isticanje2 2" xfId="935"/>
    <cellStyle name="Isticanje2 2 2" xfId="936"/>
    <cellStyle name="Isticanje2 2 3" xfId="3373"/>
    <cellStyle name="Isticanje2 2 4" xfId="3374"/>
    <cellStyle name="Isticanje3 2" xfId="937"/>
    <cellStyle name="Isticanje3 2 2" xfId="938"/>
    <cellStyle name="Isticanje3 2 3" xfId="3375"/>
    <cellStyle name="Isticanje3 2 4" xfId="3376"/>
    <cellStyle name="Isticanje4 2" xfId="939"/>
    <cellStyle name="Isticanje4 2 2" xfId="940"/>
    <cellStyle name="Isticanje4 2 3" xfId="3377"/>
    <cellStyle name="Isticanje4 2 4" xfId="3378"/>
    <cellStyle name="Isticanje4 3" xfId="3379"/>
    <cellStyle name="Isticanje5 2" xfId="941"/>
    <cellStyle name="Isticanje5 2 2" xfId="942"/>
    <cellStyle name="Isticanje5 2 3" xfId="3380"/>
    <cellStyle name="Isticanje6 2" xfId="943"/>
    <cellStyle name="Isticanje6 2 2" xfId="944"/>
    <cellStyle name="Isticanje6 2 3" xfId="3381"/>
    <cellStyle name="Isticanje6 2 4" xfId="3382"/>
    <cellStyle name="Izlaz 2" xfId="945"/>
    <cellStyle name="Izlaz 2 2" xfId="3383"/>
    <cellStyle name="Izlaz 2 3" xfId="3384"/>
    <cellStyle name="Izlaz 3" xfId="946"/>
    <cellStyle name="Izlaz 3 2" xfId="947"/>
    <cellStyle name="Izlaz 3 3" xfId="3385"/>
    <cellStyle name="Izračun 2" xfId="948"/>
    <cellStyle name="Izračun 2 2" xfId="949"/>
    <cellStyle name="Izračun 2 3" xfId="3386"/>
    <cellStyle name="Izračun 2 4" xfId="3387"/>
    <cellStyle name="Izračun 3" xfId="3388"/>
    <cellStyle name="količina" xfId="950"/>
    <cellStyle name="kolona A" xfId="951"/>
    <cellStyle name="kolona B" xfId="952"/>
    <cellStyle name="kolona C" xfId="953"/>
    <cellStyle name="kolona D" xfId="954"/>
    <cellStyle name="kolona E" xfId="955"/>
    <cellStyle name="kolona F" xfId="956"/>
    <cellStyle name="kolona G" xfId="957"/>
    <cellStyle name="kolona H" xfId="958"/>
    <cellStyle name="Link Currency (0)" xfId="3389"/>
    <cellStyle name="Link Currency (2)" xfId="3390"/>
    <cellStyle name="Link Units (0)" xfId="3391"/>
    <cellStyle name="Link Units (1)" xfId="3392"/>
    <cellStyle name="Link Units (2)" xfId="3393"/>
    <cellStyle name="Linked Cell" xfId="959"/>
    <cellStyle name="Linked Cell 2" xfId="960"/>
    <cellStyle name="Linked Cell 2 2" xfId="961"/>
    <cellStyle name="Linked Cell 2 2 2" xfId="3394"/>
    <cellStyle name="Linked Cell 2 3" xfId="3395"/>
    <cellStyle name="Linked Cell 3" xfId="962"/>
    <cellStyle name="Linked Cell 3 10" xfId="3396"/>
    <cellStyle name="Linked Cell 3 11" xfId="3397"/>
    <cellStyle name="Linked Cell 3 12" xfId="3398"/>
    <cellStyle name="Linked Cell 3 13" xfId="3399"/>
    <cellStyle name="Linked Cell 3 14" xfId="3400"/>
    <cellStyle name="Linked Cell 3 15" xfId="3401"/>
    <cellStyle name="Linked Cell 3 16" xfId="3402"/>
    <cellStyle name="Linked Cell 3 17" xfId="3403"/>
    <cellStyle name="Linked Cell 3 18" xfId="3404"/>
    <cellStyle name="Linked Cell 3 19" xfId="3405"/>
    <cellStyle name="Linked Cell 3 2" xfId="963"/>
    <cellStyle name="Linked Cell 3 3" xfId="3406"/>
    <cellStyle name="Linked Cell 3 4" xfId="3407"/>
    <cellStyle name="Linked Cell 3 5" xfId="3408"/>
    <cellStyle name="Linked Cell 3 6" xfId="3409"/>
    <cellStyle name="Linked Cell 3 7" xfId="3410"/>
    <cellStyle name="Linked Cell 3 8" xfId="3411"/>
    <cellStyle name="Linked Cell 3 9" xfId="3412"/>
    <cellStyle name="Linked Cell 4" xfId="964"/>
    <cellStyle name="Linked Cell 4 10" xfId="3413"/>
    <cellStyle name="Linked Cell 4 11" xfId="3414"/>
    <cellStyle name="Linked Cell 4 12" xfId="3415"/>
    <cellStyle name="Linked Cell 4 13" xfId="3416"/>
    <cellStyle name="Linked Cell 4 14" xfId="3417"/>
    <cellStyle name="Linked Cell 4 15" xfId="3418"/>
    <cellStyle name="Linked Cell 4 16" xfId="3419"/>
    <cellStyle name="Linked Cell 4 2" xfId="965"/>
    <cellStyle name="Linked Cell 4 3" xfId="3420"/>
    <cellStyle name="Linked Cell 4 4" xfId="3421"/>
    <cellStyle name="Linked Cell 4 5" xfId="3422"/>
    <cellStyle name="Linked Cell 4 6" xfId="3423"/>
    <cellStyle name="Linked Cell 4 7" xfId="3424"/>
    <cellStyle name="Linked Cell 4 8" xfId="3425"/>
    <cellStyle name="Linked Cell 4 9" xfId="3426"/>
    <cellStyle name="Linked Cell 5" xfId="966"/>
    <cellStyle name="Linked Cell 5 2" xfId="967"/>
    <cellStyle name="Linked Cell 6" xfId="968"/>
    <cellStyle name="Linked Cell 6 2" xfId="969"/>
    <cellStyle name="Loše 2" xfId="970"/>
    <cellStyle name="Loše 2 2" xfId="971"/>
    <cellStyle name="Loše 2 3" xfId="3427"/>
    <cellStyle name="Loše 2 4" xfId="3428"/>
    <cellStyle name="MASHA2" xfId="3429"/>
    <cellStyle name="merge" xfId="3430"/>
    <cellStyle name="Milliers [0]_laroux" xfId="3431"/>
    <cellStyle name="Milliers_laroux" xfId="3432"/>
    <cellStyle name="Naslov 1 1" xfId="3433"/>
    <cellStyle name="Naslov 1 2" xfId="972"/>
    <cellStyle name="Naslov 1 2 2" xfId="3434"/>
    <cellStyle name="Naslov 1 3" xfId="3435"/>
    <cellStyle name="Naslov 2 2" xfId="973"/>
    <cellStyle name="Naslov 2 2 2" xfId="3436"/>
    <cellStyle name="Naslov 2 3" xfId="3437"/>
    <cellStyle name="Naslov 3 2" xfId="974"/>
    <cellStyle name="Naslov 3 2 2" xfId="3438"/>
    <cellStyle name="Naslov 3 3" xfId="3439"/>
    <cellStyle name="Naslov 4 2" xfId="975"/>
    <cellStyle name="Naslov 4 2 2" xfId="3440"/>
    <cellStyle name="Naslov 4 3" xfId="3441"/>
    <cellStyle name="Naslov 5" xfId="976"/>
    <cellStyle name="Naslov 5 2" xfId="3442"/>
    <cellStyle name="Naslov 6" xfId="977"/>
    <cellStyle name="Naslov 7" xfId="6112"/>
    <cellStyle name="Navadno_TUS_Planet popis" xfId="3443"/>
    <cellStyle name="Neutral" xfId="978"/>
    <cellStyle name="Neutral 2" xfId="979"/>
    <cellStyle name="Neutral 2 2" xfId="980"/>
    <cellStyle name="Neutral 2 2 2" xfId="3444"/>
    <cellStyle name="Neutral 2 3" xfId="3445"/>
    <cellStyle name="Neutral 3" xfId="981"/>
    <cellStyle name="Neutral 3 10" xfId="3446"/>
    <cellStyle name="Neutral 3 11" xfId="3447"/>
    <cellStyle name="Neutral 3 12" xfId="3448"/>
    <cellStyle name="Neutral 3 13" xfId="3449"/>
    <cellStyle name="Neutral 3 14" xfId="3450"/>
    <cellStyle name="Neutral 3 15" xfId="3451"/>
    <cellStyle name="Neutral 3 16" xfId="3452"/>
    <cellStyle name="Neutral 3 17" xfId="3453"/>
    <cellStyle name="Neutral 3 18" xfId="3454"/>
    <cellStyle name="Neutral 3 19" xfId="3455"/>
    <cellStyle name="Neutral 3 2" xfId="982"/>
    <cellStyle name="Neutral 3 3" xfId="3456"/>
    <cellStyle name="Neutral 3 4" xfId="3457"/>
    <cellStyle name="Neutral 3 5" xfId="3458"/>
    <cellStyle name="Neutral 3 6" xfId="3459"/>
    <cellStyle name="Neutral 3 7" xfId="3460"/>
    <cellStyle name="Neutral 3 8" xfId="3461"/>
    <cellStyle name="Neutral 3 9" xfId="3462"/>
    <cellStyle name="Neutral 4" xfId="983"/>
    <cellStyle name="Neutral 4 10" xfId="3463"/>
    <cellStyle name="Neutral 4 11" xfId="3464"/>
    <cellStyle name="Neutral 4 12" xfId="3465"/>
    <cellStyle name="Neutral 4 13" xfId="3466"/>
    <cellStyle name="Neutral 4 14" xfId="3467"/>
    <cellStyle name="Neutral 4 15" xfId="3468"/>
    <cellStyle name="Neutral 4 16" xfId="3469"/>
    <cellStyle name="Neutral 4 2" xfId="984"/>
    <cellStyle name="Neutral 4 3" xfId="3470"/>
    <cellStyle name="Neutral 4 4" xfId="3471"/>
    <cellStyle name="Neutral 4 5" xfId="3472"/>
    <cellStyle name="Neutral 4 6" xfId="3473"/>
    <cellStyle name="Neutral 4 7" xfId="3474"/>
    <cellStyle name="Neutral 4 8" xfId="3475"/>
    <cellStyle name="Neutral 4 9" xfId="3476"/>
    <cellStyle name="Neutral 5" xfId="985"/>
    <cellStyle name="Neutral 5 2" xfId="986"/>
    <cellStyle name="Neutral 6" xfId="987"/>
    <cellStyle name="Neutral 6 2" xfId="988"/>
    <cellStyle name="Neutral 7" xfId="3477"/>
    <cellStyle name="Neutralno 2" xfId="989"/>
    <cellStyle name="Neutralno 2 2" xfId="990"/>
    <cellStyle name="Neutralno 2 3" xfId="3478"/>
    <cellStyle name="Neutralno 2 4" xfId="3479"/>
    <cellStyle name="Normal - Style1" xfId="3480"/>
    <cellStyle name="Normal 10" xfId="991"/>
    <cellStyle name="Normal 10 10" xfId="3481"/>
    <cellStyle name="Normal 10 11" xfId="3482"/>
    <cellStyle name="Normal 10 12" xfId="3483"/>
    <cellStyle name="Normal 10 13" xfId="3484"/>
    <cellStyle name="Normal 10 2" xfId="992"/>
    <cellStyle name="Normal 10 2 2" xfId="3485"/>
    <cellStyle name="Normal 10 3" xfId="3486"/>
    <cellStyle name="Normal 10 3 2" xfId="3487"/>
    <cellStyle name="Normal 10 4" xfId="3488"/>
    <cellStyle name="Normal 10 5" xfId="3489"/>
    <cellStyle name="Normal 10 6" xfId="3490"/>
    <cellStyle name="Normal 10 7" xfId="3491"/>
    <cellStyle name="Normal 10 8" xfId="3492"/>
    <cellStyle name="Normal 10 9" xfId="3493"/>
    <cellStyle name="Normal 109 3" xfId="3494"/>
    <cellStyle name="Normal 109 3 10" xfId="6606"/>
    <cellStyle name="Normal 109 3 2" xfId="3495"/>
    <cellStyle name="Normal 109 3 2 2" xfId="6057"/>
    <cellStyle name="Normal 109 3 3" xfId="5894"/>
    <cellStyle name="Normal 109 3 4" xfId="5979"/>
    <cellStyle name="Normal 109 3 5" xfId="6216"/>
    <cellStyle name="Normal 109 3 6" xfId="6298"/>
    <cellStyle name="Normal 109 3 7" xfId="6375"/>
    <cellStyle name="Normal 109 3 8" xfId="6452"/>
    <cellStyle name="Normal 109 3 9" xfId="6529"/>
    <cellStyle name="Normal 11" xfId="993"/>
    <cellStyle name="Normal 11 10" xfId="3496"/>
    <cellStyle name="Normal 11 11" xfId="3497"/>
    <cellStyle name="Normal 11 12" xfId="3498"/>
    <cellStyle name="Normal 11 13" xfId="3499"/>
    <cellStyle name="Normal 11 14" xfId="3500"/>
    <cellStyle name="Normal 11 14 10" xfId="6541"/>
    <cellStyle name="Normal 11 14 2" xfId="3501"/>
    <cellStyle name="Normal 11 14 2 2" xfId="5992"/>
    <cellStyle name="Normal 11 14 3" xfId="5821"/>
    <cellStyle name="Normal 11 14 4" xfId="5906"/>
    <cellStyle name="Normal 11 14 5" xfId="6153"/>
    <cellStyle name="Normal 11 14 6" xfId="6235"/>
    <cellStyle name="Normal 11 14 7" xfId="6310"/>
    <cellStyle name="Normal 11 14 8" xfId="6387"/>
    <cellStyle name="Normal 11 14 9" xfId="6464"/>
    <cellStyle name="Normal 11 2" xfId="3502"/>
    <cellStyle name="Normal 11 2 2" xfId="3503"/>
    <cellStyle name="Normal 11 3" xfId="3504"/>
    <cellStyle name="Normal 11 4" xfId="3505"/>
    <cellStyle name="Normal 11 5" xfId="3506"/>
    <cellStyle name="Normal 11 6" xfId="3507"/>
    <cellStyle name="Normal 11 7" xfId="3508"/>
    <cellStyle name="Normal 11 8" xfId="3509"/>
    <cellStyle name="Normal 11 9" xfId="3510"/>
    <cellStyle name="Normal 12" xfId="994"/>
    <cellStyle name="Normal 12 10" xfId="3511"/>
    <cellStyle name="Normal 12 11" xfId="3512"/>
    <cellStyle name="Normal 12 12" xfId="3513"/>
    <cellStyle name="Normal 12 13" xfId="3514"/>
    <cellStyle name="Normal 12 14" xfId="3515"/>
    <cellStyle name="Normal 12 15" xfId="3516"/>
    <cellStyle name="Normal 12 16" xfId="3517"/>
    <cellStyle name="Normal 12 17" xfId="3518"/>
    <cellStyle name="Normal 12 17 10" xfId="6542"/>
    <cellStyle name="Normal 12 17 2" xfId="3519"/>
    <cellStyle name="Normal 12 17 2 2" xfId="5993"/>
    <cellStyle name="Normal 12 17 3" xfId="5823"/>
    <cellStyle name="Normal 12 17 4" xfId="5907"/>
    <cellStyle name="Normal 12 17 5" xfId="6154"/>
    <cellStyle name="Normal 12 17 6" xfId="6236"/>
    <cellStyle name="Normal 12 17 7" xfId="6311"/>
    <cellStyle name="Normal 12 17 8" xfId="6388"/>
    <cellStyle name="Normal 12 17 9" xfId="6465"/>
    <cellStyle name="Normal 12 2" xfId="995"/>
    <cellStyle name="Normal 12 2 2" xfId="3520"/>
    <cellStyle name="Normal 12 3" xfId="3521"/>
    <cellStyle name="Normal 12 3 2" xfId="3522"/>
    <cellStyle name="Normal 12 4" xfId="3523"/>
    <cellStyle name="Normal 12 4 2" xfId="3524"/>
    <cellStyle name="Normal 12 5" xfId="3525"/>
    <cellStyle name="Normal 12 6" xfId="3526"/>
    <cellStyle name="Normal 12 7" xfId="3527"/>
    <cellStyle name="Normal 12 8" xfId="3528"/>
    <cellStyle name="Normal 12 9" xfId="3529"/>
    <cellStyle name="Normal 13" xfId="996"/>
    <cellStyle name="Normal 13 2" xfId="997"/>
    <cellStyle name="Normal 13 2 2" xfId="3530"/>
    <cellStyle name="Normal 13 3" xfId="3531"/>
    <cellStyle name="Normal 13 4" xfId="3532"/>
    <cellStyle name="Normal 13 5" xfId="3533"/>
    <cellStyle name="Normal 13 6" xfId="3534"/>
    <cellStyle name="Normal 13 6 10" xfId="6543"/>
    <cellStyle name="Normal 13 6 2" xfId="3535"/>
    <cellStyle name="Normal 13 6 2 2" xfId="5994"/>
    <cellStyle name="Normal 13 6 3" xfId="5824"/>
    <cellStyle name="Normal 13 6 4" xfId="5908"/>
    <cellStyle name="Normal 13 6 5" xfId="6155"/>
    <cellStyle name="Normal 13 6 6" xfId="6237"/>
    <cellStyle name="Normal 13 6 7" xfId="6312"/>
    <cellStyle name="Normal 13 6 8" xfId="6389"/>
    <cellStyle name="Normal 13 6 9" xfId="6466"/>
    <cellStyle name="Normal 14" xfId="998"/>
    <cellStyle name="Normal 14 2" xfId="999"/>
    <cellStyle name="Normal 15" xfId="3536"/>
    <cellStyle name="Normal 15 2" xfId="3537"/>
    <cellStyle name="Normal 15 3" xfId="3538"/>
    <cellStyle name="Normal 15 4" xfId="3539"/>
    <cellStyle name="Normal 16" xfId="3540"/>
    <cellStyle name="Normal 16 10" xfId="3541"/>
    <cellStyle name="Normal 16 2" xfId="3542"/>
    <cellStyle name="Normal 16 3" xfId="3543"/>
    <cellStyle name="Normal 16 4" xfId="3544"/>
    <cellStyle name="Normal 16 5" xfId="3545"/>
    <cellStyle name="Normal 16 6" xfId="3546"/>
    <cellStyle name="Normal 16 7" xfId="3547"/>
    <cellStyle name="Normal 16 8" xfId="3548"/>
    <cellStyle name="Normal 16 9" xfId="3549"/>
    <cellStyle name="Normal 17" xfId="3550"/>
    <cellStyle name="Normal 17 10" xfId="6467"/>
    <cellStyle name="Normal 17 11" xfId="6544"/>
    <cellStyle name="Normal 17 2" xfId="3551"/>
    <cellStyle name="Normal 17 3" xfId="3552"/>
    <cellStyle name="Normal 17 3 2" xfId="5995"/>
    <cellStyle name="Normal 17 4" xfId="5825"/>
    <cellStyle name="Normal 17 5" xfId="5909"/>
    <cellStyle name="Normal 17 6" xfId="6156"/>
    <cellStyle name="Normal 17 7" xfId="6238"/>
    <cellStyle name="Normal 17 8" xfId="6313"/>
    <cellStyle name="Normal 17 9" xfId="6390"/>
    <cellStyle name="Normal 18" xfId="3553"/>
    <cellStyle name="Normal 18 2" xfId="3554"/>
    <cellStyle name="Normal 19" xfId="3555"/>
    <cellStyle name="Normal 19 2" xfId="3556"/>
    <cellStyle name="Normal 2" xfId="1000"/>
    <cellStyle name="Normal 2 10" xfId="1001"/>
    <cellStyle name="Normal 2 10 2" xfId="3557"/>
    <cellStyle name="Normal 2 10 3" xfId="3558"/>
    <cellStyle name="Normal 2 11" xfId="3559"/>
    <cellStyle name="Normal 2 11 2" xfId="3560"/>
    <cellStyle name="Normal 2 12" xfId="3561"/>
    <cellStyle name="Normal 2 12 2" xfId="3562"/>
    <cellStyle name="Normal 2 13" xfId="3563"/>
    <cellStyle name="Normal 2 14" xfId="3564"/>
    <cellStyle name="Normal 2 14 2" xfId="3565"/>
    <cellStyle name="Normal 2 15" xfId="3566"/>
    <cellStyle name="Normal 2 16" xfId="3567"/>
    <cellStyle name="Normal 2 17" xfId="3568"/>
    <cellStyle name="Normal 2 17 2" xfId="3569"/>
    <cellStyle name="Normal 2 18" xfId="3570"/>
    <cellStyle name="Normal 2 19" xfId="3571"/>
    <cellStyle name="Normal 2 2" xfId="1002"/>
    <cellStyle name="Normal 2 2 2" xfId="1003"/>
    <cellStyle name="Normal 2 2 2 2" xfId="3572"/>
    <cellStyle name="Normal 2 2 3" xfId="1004"/>
    <cellStyle name="Normal 2 2 3 2" xfId="1005"/>
    <cellStyle name="Normal 2 2 3 2 2" xfId="3573"/>
    <cellStyle name="Normal 2 2 3 3" xfId="1006"/>
    <cellStyle name="Normal 2 2 3 4" xfId="3574"/>
    <cellStyle name="Normal 2 2 4" xfId="1007"/>
    <cellStyle name="Normal 2 2 4 2" xfId="3575"/>
    <cellStyle name="Normal 2 2 5" xfId="1008"/>
    <cellStyle name="Normal 2 2 6" xfId="3576"/>
    <cellStyle name="Normal 2 2 6 2" xfId="3577"/>
    <cellStyle name="Normal 2 2_123_IZ_troskovnik_rasvjeta_120320_telektra" xfId="3578"/>
    <cellStyle name="Normal 2 20" xfId="3579"/>
    <cellStyle name="Normal 2 21" xfId="3580"/>
    <cellStyle name="Normal 2 22" xfId="3581"/>
    <cellStyle name="Normal 2 23" xfId="3582"/>
    <cellStyle name="Normal 2 3" xfId="1009"/>
    <cellStyle name="Normal 2 3 2" xfId="1010"/>
    <cellStyle name="Normal 2 3 2 2" xfId="1011"/>
    <cellStyle name="Normal 2 3 2 3" xfId="1012"/>
    <cellStyle name="Normal 2 3 2 4" xfId="3583"/>
    <cellStyle name="Normal 2 3 3" xfId="1013"/>
    <cellStyle name="Normal 2 3 4" xfId="1014"/>
    <cellStyle name="Normal 2 3 5" xfId="3584"/>
    <cellStyle name="Normal 2 4" xfId="1015"/>
    <cellStyle name="Normal 2 4 2" xfId="1016"/>
    <cellStyle name="Normal 2 4 2 2" xfId="3585"/>
    <cellStyle name="Normal 2 4 3" xfId="3586"/>
    <cellStyle name="Normal 2 5" xfId="1017"/>
    <cellStyle name="Normal 2 5 2" xfId="1018"/>
    <cellStyle name="Normal 2 5 3" xfId="3587"/>
    <cellStyle name="Normal 2 5 3 2" xfId="3588"/>
    <cellStyle name="Normal 2 5 4" xfId="3589"/>
    <cellStyle name="Normal 2 5_123_IZ_troskovnik_rasvjeta_120320_telektra" xfId="3590"/>
    <cellStyle name="Normal 2 6" xfId="1019"/>
    <cellStyle name="Normal 2 6 2" xfId="1020"/>
    <cellStyle name="Normal 2 6 3" xfId="3591"/>
    <cellStyle name="Normal 2 7" xfId="1021"/>
    <cellStyle name="Normal 2 7 2" xfId="1022"/>
    <cellStyle name="Normal 2 8" xfId="1023"/>
    <cellStyle name="Normal 2 8 2" xfId="3592"/>
    <cellStyle name="Normal 2 8 3" xfId="3593"/>
    <cellStyle name="Normal 2 9" xfId="1024"/>
    <cellStyle name="Normal 2 9 2" xfId="3594"/>
    <cellStyle name="Normal 2_12P9-vila AVA-IR_TRO_A_v01_20121012 " xfId="1025"/>
    <cellStyle name="Normal 20" xfId="3595"/>
    <cellStyle name="Normal 20 2" xfId="3596"/>
    <cellStyle name="Normal 21" xfId="3597"/>
    <cellStyle name="Normal 21 2" xfId="3598"/>
    <cellStyle name="Normal 21 3" xfId="3599"/>
    <cellStyle name="Normal 21 4" xfId="3600"/>
    <cellStyle name="Normal 22" xfId="3601"/>
    <cellStyle name="Normal 22 2" xfId="3602"/>
    <cellStyle name="Normal 23" xfId="3603"/>
    <cellStyle name="Normal 24" xfId="3604"/>
    <cellStyle name="Normal 25" xfId="3605"/>
    <cellStyle name="Normal 26" xfId="3606"/>
    <cellStyle name="Normal 27" xfId="3607"/>
    <cellStyle name="Normal 28" xfId="3608"/>
    <cellStyle name="Normal 29" xfId="3609"/>
    <cellStyle name="Normal 3" xfId="1026"/>
    <cellStyle name="Normal 3 10" xfId="6111"/>
    <cellStyle name="Normal 3 10 2" xfId="6110"/>
    <cellStyle name="Normal 3 2" xfId="1027"/>
    <cellStyle name="Normal 3 2 2" xfId="1028"/>
    <cellStyle name="Normal 3 2 2 2" xfId="3610"/>
    <cellStyle name="Normal 3 2 2 2 2" xfId="3611"/>
    <cellStyle name="Normal 3 2 2 3" xfId="3612"/>
    <cellStyle name="Normal 3 2 2 4" xfId="3613"/>
    <cellStyle name="Normal 3 2 2 5" xfId="3614"/>
    <cellStyle name="Normal 3 2 2 6" xfId="3615"/>
    <cellStyle name="Normal 3 2 2 6 10" xfId="6545"/>
    <cellStyle name="Normal 3 2 2 6 2" xfId="3616"/>
    <cellStyle name="Normal 3 2 2 6 2 2" xfId="5996"/>
    <cellStyle name="Normal 3 2 2 6 3" xfId="5827"/>
    <cellStyle name="Normal 3 2 2 6 4" xfId="5910"/>
    <cellStyle name="Normal 3 2 2 6 5" xfId="6157"/>
    <cellStyle name="Normal 3 2 2 6 6" xfId="6239"/>
    <cellStyle name="Normal 3 2 2 6 7" xfId="6314"/>
    <cellStyle name="Normal 3 2 2 6 8" xfId="6391"/>
    <cellStyle name="Normal 3 2 2 6 9" xfId="6468"/>
    <cellStyle name="Normal 3 2 3" xfId="3617"/>
    <cellStyle name="Normal 3 2 3 2" xfId="3618"/>
    <cellStyle name="Normal 3 2 3 2 2" xfId="3619"/>
    <cellStyle name="Normal 3 2 3 3" xfId="3620"/>
    <cellStyle name="Normal 3 2 3 3 2" xfId="3621"/>
    <cellStyle name="Normal 3 2 3 4" xfId="3622"/>
    <cellStyle name="Normal 3 2 3 5" xfId="3623"/>
    <cellStyle name="Normal 3 2 4" xfId="3624"/>
    <cellStyle name="Normal 3 2 4 2" xfId="3625"/>
    <cellStyle name="Normal 3 2 5" xfId="3626"/>
    <cellStyle name="Normal 3 2 6" xfId="3627"/>
    <cellStyle name="Normal 3 2 7" xfId="3628"/>
    <cellStyle name="Normal 3 2 8" xfId="3629"/>
    <cellStyle name="Normal 3 3" xfId="1029"/>
    <cellStyle name="Normal 3 3 2" xfId="1030"/>
    <cellStyle name="Normal 3 4" xfId="1031"/>
    <cellStyle name="Normal 3 4 2" xfId="1032"/>
    <cellStyle name="Normal 3 4 3" xfId="3630"/>
    <cellStyle name="Normal 3 5" xfId="1033"/>
    <cellStyle name="Normal 3 5 2" xfId="1034"/>
    <cellStyle name="Normal 3 5 3" xfId="3631"/>
    <cellStyle name="Normal 3 6" xfId="1035"/>
    <cellStyle name="Normal 3 6 2" xfId="1036"/>
    <cellStyle name="Normal 3 7" xfId="1037"/>
    <cellStyle name="Normal 3 7 2" xfId="1038"/>
    <cellStyle name="Normal 3 8" xfId="1039"/>
    <cellStyle name="Normal 3 9" xfId="1040"/>
    <cellStyle name="Normal 3_12P9-vila AVA-IR_TRO_A_v01_20121012 " xfId="1041"/>
    <cellStyle name="Normal 30" xfId="3632"/>
    <cellStyle name="Normal 31" xfId="3633"/>
    <cellStyle name="Normal 32" xfId="3634"/>
    <cellStyle name="Normal 32 2" xfId="6109"/>
    <cellStyle name="Normal 33" xfId="3635"/>
    <cellStyle name="Normal 34" xfId="3636"/>
    <cellStyle name="Normal 34 2" xfId="6108"/>
    <cellStyle name="Normal 35" xfId="3637"/>
    <cellStyle name="Normal 36" xfId="3638"/>
    <cellStyle name="Normal 36 2" xfId="6107"/>
    <cellStyle name="Normal 37" xfId="3639"/>
    <cellStyle name="Normal 38" xfId="3640"/>
    <cellStyle name="Normal 38 2" xfId="6106"/>
    <cellStyle name="Normal 39" xfId="3641"/>
    <cellStyle name="Normal 4" xfId="1042"/>
    <cellStyle name="Normal 4 10" xfId="1043"/>
    <cellStyle name="Normal 4 10 2" xfId="1044"/>
    <cellStyle name="Normal 4 2" xfId="1045"/>
    <cellStyle name="Normal 4 2 2" xfId="3642"/>
    <cellStyle name="Normal 4 3" xfId="1046"/>
    <cellStyle name="Normal 4 3 2" xfId="3643"/>
    <cellStyle name="Normal 4 3 3" xfId="3644"/>
    <cellStyle name="Normal 4 4" xfId="1047"/>
    <cellStyle name="Normal 4 4 2" xfId="3645"/>
    <cellStyle name="Normal 4 5" xfId="3646"/>
    <cellStyle name="Normal 4 5 2" xfId="6105"/>
    <cellStyle name="Normal 4 6" xfId="3647"/>
    <cellStyle name="Normal 4 7" xfId="3648"/>
    <cellStyle name="Normal 4 8" xfId="3649"/>
    <cellStyle name="Normal 40" xfId="3650"/>
    <cellStyle name="Normal 41" xfId="3651"/>
    <cellStyle name="Normal 41 2" xfId="3652"/>
    <cellStyle name="Normal 42" xfId="3653"/>
    <cellStyle name="Normal 43" xfId="3654"/>
    <cellStyle name="Normal 44" xfId="3655"/>
    <cellStyle name="Normal 45" xfId="3656"/>
    <cellStyle name="Normal 46" xfId="3657"/>
    <cellStyle name="Normal 47" xfId="3658"/>
    <cellStyle name="Normal 48" xfId="3659"/>
    <cellStyle name="Normal 49" xfId="3660"/>
    <cellStyle name="Normal 5" xfId="1048"/>
    <cellStyle name="Normal 5 10" xfId="3661"/>
    <cellStyle name="Normal 5 11" xfId="3662"/>
    <cellStyle name="Normal 5 12" xfId="3663"/>
    <cellStyle name="Normal 5 13" xfId="3664"/>
    <cellStyle name="Normal 5 2" xfId="1049"/>
    <cellStyle name="Normal 5 2 2" xfId="3665"/>
    <cellStyle name="Normal 5 2 3" xfId="3666"/>
    <cellStyle name="Normal 5 2 4" xfId="3667"/>
    <cellStyle name="Normal 5 3" xfId="1050"/>
    <cellStyle name="Normal 5 3 2" xfId="3668"/>
    <cellStyle name="Normal 5 35" xfId="1051"/>
    <cellStyle name="Normal 5 35 2" xfId="1052"/>
    <cellStyle name="Normal 5 4" xfId="3669"/>
    <cellStyle name="Normal 5 4 2" xfId="3670"/>
    <cellStyle name="Normal 5 47" xfId="1053"/>
    <cellStyle name="Normal 5 47 2" xfId="1054"/>
    <cellStyle name="Normal 5 5" xfId="3671"/>
    <cellStyle name="Normal 5 58" xfId="1055"/>
    <cellStyle name="Normal 5 58 2" xfId="1056"/>
    <cellStyle name="Normal 5 6" xfId="3672"/>
    <cellStyle name="Normal 5 66" xfId="1057"/>
    <cellStyle name="Normal 5 66 2" xfId="1058"/>
    <cellStyle name="Normal 5 7" xfId="3673"/>
    <cellStyle name="Normal 5 8" xfId="3674"/>
    <cellStyle name="Normal 5 9" xfId="3675"/>
    <cellStyle name="Normal 6" xfId="1059"/>
    <cellStyle name="Normal 6 10" xfId="3676"/>
    <cellStyle name="Normal 6 11" xfId="3677"/>
    <cellStyle name="Normal 6 12" xfId="3678"/>
    <cellStyle name="Normal 6 13" xfId="3679"/>
    <cellStyle name="Normal 6 2" xfId="1060"/>
    <cellStyle name="Normal 6 2 2" xfId="3680"/>
    <cellStyle name="Normal 6 3" xfId="3681"/>
    <cellStyle name="Normal 6 3 2" xfId="3682"/>
    <cellStyle name="Normal 6 4" xfId="3683"/>
    <cellStyle name="Normal 6 4 2" xfId="3684"/>
    <cellStyle name="Normal 6 5" xfId="3685"/>
    <cellStyle name="Normal 6 5 2" xfId="3686"/>
    <cellStyle name="Normal 6 6" xfId="3687"/>
    <cellStyle name="Normal 6 7" xfId="3688"/>
    <cellStyle name="Normal 6 8" xfId="3689"/>
    <cellStyle name="Normal 6 9" xfId="3690"/>
    <cellStyle name="Normal 7" xfId="1061"/>
    <cellStyle name="Normal 7 10" xfId="3691"/>
    <cellStyle name="Normal 7 11" xfId="3692"/>
    <cellStyle name="Normal 7 12" xfId="3693"/>
    <cellStyle name="Normal 7 13" xfId="3694"/>
    <cellStyle name="Normal 7 2" xfId="1062"/>
    <cellStyle name="Normal 7 2 2" xfId="3695"/>
    <cellStyle name="Normal 7 2 3" xfId="3696"/>
    <cellStyle name="Normal 7 3" xfId="1063"/>
    <cellStyle name="Normal 7 3 2" xfId="3697"/>
    <cellStyle name="Normal 7 4" xfId="3698"/>
    <cellStyle name="Normal 7 4 2" xfId="3699"/>
    <cellStyle name="Normal 7 5" xfId="3700"/>
    <cellStyle name="Normal 7 6" xfId="3701"/>
    <cellStyle name="Normal 7 7" xfId="3702"/>
    <cellStyle name="Normal 7 8" xfId="3703"/>
    <cellStyle name="Normal 7 9" xfId="3704"/>
    <cellStyle name="Normal 8" xfId="1064"/>
    <cellStyle name="Normal 8 2" xfId="1065"/>
    <cellStyle name="Normal 8 2 2" xfId="3705"/>
    <cellStyle name="Normal 8 2 3" xfId="3706"/>
    <cellStyle name="Normal 8 3" xfId="3707"/>
    <cellStyle name="Normal 8 3 2" xfId="3708"/>
    <cellStyle name="Normal 8 4" xfId="3709"/>
    <cellStyle name="Normal 8 5" xfId="3710"/>
    <cellStyle name="Normal 8 6" xfId="3711"/>
    <cellStyle name="Normal 8 7" xfId="3712"/>
    <cellStyle name="Normal 8 8" xfId="3713"/>
    <cellStyle name="Normal 9" xfId="1066"/>
    <cellStyle name="Normal 9 10" xfId="3714"/>
    <cellStyle name="Normal 9 11" xfId="3715"/>
    <cellStyle name="Normal 9 12" xfId="3716"/>
    <cellStyle name="Normal 9 13" xfId="3717"/>
    <cellStyle name="Normal 9 14" xfId="3718"/>
    <cellStyle name="Normal 9 2" xfId="1067"/>
    <cellStyle name="Normal 9 3" xfId="3719"/>
    <cellStyle name="Normal 9 3 2" xfId="3720"/>
    <cellStyle name="Normal 9 4" xfId="3721"/>
    <cellStyle name="Normal 9 5" xfId="3722"/>
    <cellStyle name="Normal 9 6" xfId="3723"/>
    <cellStyle name="Normal 9 7" xfId="3724"/>
    <cellStyle name="Normal 9 8" xfId="3725"/>
    <cellStyle name="Normal 9 9" xfId="3726"/>
    <cellStyle name="Normal__SEZNAMI" xfId="4898"/>
    <cellStyle name="Normal_ponder" xfId="6622"/>
    <cellStyle name="Normal_Sheet2" xfId="6624"/>
    <cellStyle name="Normal_Sheet3" xfId="6625"/>
    <cellStyle name="Normal1" xfId="1068"/>
    <cellStyle name="Normal3" xfId="1069"/>
    <cellStyle name="Normal3 2" xfId="1070"/>
    <cellStyle name="Normale_Foglio1" xfId="1071"/>
    <cellStyle name="Normalno" xfId="0" builtinId="0"/>
    <cellStyle name="Normalno 10" xfId="3727"/>
    <cellStyle name="Normalno 10 2" xfId="6104"/>
    <cellStyle name="Normalno 11" xfId="3728"/>
    <cellStyle name="Normalno 11 2" xfId="3729"/>
    <cellStyle name="Normalno 11 3" xfId="6103"/>
    <cellStyle name="Normalno 11 4" xfId="6229"/>
    <cellStyle name="Normalno 12" xfId="3730"/>
    <cellStyle name="Normalno 13" xfId="3731"/>
    <cellStyle name="Normalno 14" xfId="3732"/>
    <cellStyle name="Normalno 15" xfId="3733"/>
    <cellStyle name="Normalno 15 2" xfId="3734"/>
    <cellStyle name="Normalno 16" xfId="3735"/>
    <cellStyle name="Normalno 16 2" xfId="3736"/>
    <cellStyle name="Normalno 17" xfId="3737"/>
    <cellStyle name="Normalno 18" xfId="3738"/>
    <cellStyle name="Normalno 19" xfId="3739"/>
    <cellStyle name="Normalno 2" xfId="1072"/>
    <cellStyle name="Normalno 2 10" xfId="3740"/>
    <cellStyle name="Normalno 2 11" xfId="3741"/>
    <cellStyle name="Normalno 2 12" xfId="3742"/>
    <cellStyle name="Normalno 2 13" xfId="6620"/>
    <cellStyle name="Normalno 2 2" xfId="1073"/>
    <cellStyle name="Normalno 2 2 2" xfId="1074"/>
    <cellStyle name="Normalno 2 2 3" xfId="1075"/>
    <cellStyle name="Normalno 2 2 3 2" xfId="1076"/>
    <cellStyle name="Normalno 2 2 3 3" xfId="1077"/>
    <cellStyle name="Normalno 2 2 4" xfId="1078"/>
    <cellStyle name="Normalno 2 2 4 2" xfId="1079"/>
    <cellStyle name="Normalno 2 2 5" xfId="1080"/>
    <cellStyle name="Normalno 2 2 5 2" xfId="1081"/>
    <cellStyle name="Normalno 2 2 5 3" xfId="1082"/>
    <cellStyle name="Normalno 2 2 6" xfId="3743"/>
    <cellStyle name="Normalno 2 2 6 10" xfId="6605"/>
    <cellStyle name="Normalno 2 2 6 2" xfId="3744"/>
    <cellStyle name="Normalno 2 2 6 2 2" xfId="6056"/>
    <cellStyle name="Normalno 2 2 6 3" xfId="5893"/>
    <cellStyle name="Normalno 2 2 6 4" xfId="5978"/>
    <cellStyle name="Normalno 2 2 6 5" xfId="6215"/>
    <cellStyle name="Normalno 2 2 6 6" xfId="6297"/>
    <cellStyle name="Normalno 2 2 6 7" xfId="6374"/>
    <cellStyle name="Normalno 2 2 6 8" xfId="6451"/>
    <cellStyle name="Normalno 2 2 6 9" xfId="6528"/>
    <cellStyle name="Normalno 2 2_KTC-Pakrac_TC+BP_GHV-TROŠKOVNIK" xfId="3745"/>
    <cellStyle name="Normalno 2 3" xfId="1083"/>
    <cellStyle name="Normalno 2 3 2" xfId="3746"/>
    <cellStyle name="Normalno 2 3 2 2" xfId="3747"/>
    <cellStyle name="Normalno 2 3 3" xfId="3748"/>
    <cellStyle name="Normalno 2 4" xfId="1084"/>
    <cellStyle name="Normalno 2 4 2" xfId="3749"/>
    <cellStyle name="Normalno 2 4 2 2" xfId="3750"/>
    <cellStyle name="Normalno 2 4 3" xfId="3751"/>
    <cellStyle name="Normalno 2 5" xfId="3752"/>
    <cellStyle name="Normalno 2 5 2" xfId="3753"/>
    <cellStyle name="Normalno 2 5 3" xfId="3754"/>
    <cellStyle name="Normalno 2 6" xfId="3755"/>
    <cellStyle name="Normalno 2 6 2" xfId="3756"/>
    <cellStyle name="Normalno 2 7" xfId="3757"/>
    <cellStyle name="Normalno 2 7 2" xfId="3758"/>
    <cellStyle name="Normalno 2 8" xfId="3759"/>
    <cellStyle name="Normalno 2 8 2" xfId="3760"/>
    <cellStyle name="Normalno 2 9" xfId="3761"/>
    <cellStyle name="Normalno 2 9 2" xfId="3762"/>
    <cellStyle name="Normalno 2_KTC-Pakrac_TC+BP_GHV-TROŠKOVNIK" xfId="3763"/>
    <cellStyle name="Normalno 20" xfId="3764"/>
    <cellStyle name="Normalno 20 2" xfId="3765"/>
    <cellStyle name="Normalno 21" xfId="3766"/>
    <cellStyle name="Normalno 21 10" xfId="6610"/>
    <cellStyle name="Normalno 21 2" xfId="3767"/>
    <cellStyle name="Normalno 21 2 2" xfId="6061"/>
    <cellStyle name="Normalno 21 3" xfId="5898"/>
    <cellStyle name="Normalno 21 4" xfId="5983"/>
    <cellStyle name="Normalno 21 5" xfId="6220"/>
    <cellStyle name="Normalno 21 6" xfId="6302"/>
    <cellStyle name="Normalno 21 7" xfId="6379"/>
    <cellStyle name="Normalno 21 8" xfId="6456"/>
    <cellStyle name="Normalno 21 9" xfId="6533"/>
    <cellStyle name="Normalno 22" xfId="3768"/>
    <cellStyle name="Normalno 22 10" xfId="6609"/>
    <cellStyle name="Normalno 22 2" xfId="3769"/>
    <cellStyle name="Normalno 22 2 2" xfId="6060"/>
    <cellStyle name="Normalno 22 3" xfId="5897"/>
    <cellStyle name="Normalno 22 4" xfId="5982"/>
    <cellStyle name="Normalno 22 5" xfId="6219"/>
    <cellStyle name="Normalno 22 6" xfId="6301"/>
    <cellStyle name="Normalno 22 7" xfId="6378"/>
    <cellStyle name="Normalno 22 8" xfId="6455"/>
    <cellStyle name="Normalno 22 9" xfId="6532"/>
    <cellStyle name="Normalno 23" xfId="6618"/>
    <cellStyle name="Normalno 3" xfId="1085"/>
    <cellStyle name="Normalno 3 2" xfId="1086"/>
    <cellStyle name="Normalno 3 2 2" xfId="3770"/>
    <cellStyle name="Normalno 3 2 3" xfId="3771"/>
    <cellStyle name="Normalno 3 3" xfId="3772"/>
    <cellStyle name="Normalno 3 4" xfId="3773"/>
    <cellStyle name="Normalno 3_KTC-Pakrac_TC+BP_GHV-TROŠKOVNIK" xfId="3774"/>
    <cellStyle name="Normalno 4" xfId="1087"/>
    <cellStyle name="Normalno 4 2" xfId="1088"/>
    <cellStyle name="Normalno 4 2 2" xfId="3775"/>
    <cellStyle name="Normalno 4 2 3" xfId="3776"/>
    <cellStyle name="Normalno 4 2 4" xfId="3777"/>
    <cellStyle name="Normalno 4 2 5" xfId="3778"/>
    <cellStyle name="Normalno 4 2 5 10" xfId="6604"/>
    <cellStyle name="Normalno 4 2 5 2" xfId="3779"/>
    <cellStyle name="Normalno 4 2 5 2 2" xfId="6055"/>
    <cellStyle name="Normalno 4 2 5 3" xfId="5892"/>
    <cellStyle name="Normalno 4 2 5 4" xfId="5977"/>
    <cellStyle name="Normalno 4 2 5 5" xfId="6214"/>
    <cellStyle name="Normalno 4 2 5 6" xfId="6296"/>
    <cellStyle name="Normalno 4 2 5 7" xfId="6373"/>
    <cellStyle name="Normalno 4 2 5 8" xfId="6450"/>
    <cellStyle name="Normalno 4 2 5 9" xfId="6527"/>
    <cellStyle name="Normalno 4 3" xfId="1089"/>
    <cellStyle name="Normalno 4 3 2" xfId="1090"/>
    <cellStyle name="Normalno 4 3 3" xfId="3780"/>
    <cellStyle name="Normalno 4 4" xfId="1091"/>
    <cellStyle name="Normalno 4 4 2" xfId="1092"/>
    <cellStyle name="Normalno 4 4 3" xfId="3781"/>
    <cellStyle name="Normalno 4 5" xfId="3782"/>
    <cellStyle name="Normalno 4 6" xfId="3783"/>
    <cellStyle name="Normalno 4_KTC-Pakrac_TC+BP_GHV-TROŠKOVNIK" xfId="3784"/>
    <cellStyle name="Normalno 5" xfId="1093"/>
    <cellStyle name="Normalno 5 10" xfId="3786"/>
    <cellStyle name="Normalno 5 10 10" xfId="6617"/>
    <cellStyle name="Normalno 5 10 2" xfId="3787"/>
    <cellStyle name="Normalno 5 10 2 2" xfId="6068"/>
    <cellStyle name="Normalno 5 10 3" xfId="5905"/>
    <cellStyle name="Normalno 5 10 4" xfId="5990"/>
    <cellStyle name="Normalno 5 10 5" xfId="6227"/>
    <cellStyle name="Normalno 5 10 6" xfId="6309"/>
    <cellStyle name="Normalno 5 10 7" xfId="6386"/>
    <cellStyle name="Normalno 5 10 8" xfId="6463"/>
    <cellStyle name="Normalno 5 10 9" xfId="6540"/>
    <cellStyle name="Normalno 5 11" xfId="3788"/>
    <cellStyle name="Normalno 5 11 2" xfId="5997"/>
    <cellStyle name="Normalno 5 12" xfId="3785"/>
    <cellStyle name="Normalno 5 13" xfId="5805"/>
    <cellStyle name="Normalno 5 14" xfId="5911"/>
    <cellStyle name="Normalno 5 15" xfId="6129"/>
    <cellStyle name="Normalno 5 16" xfId="6151"/>
    <cellStyle name="Normalno 5 17" xfId="6228"/>
    <cellStyle name="Normalno 5 18" xfId="6315"/>
    <cellStyle name="Normalno 5 19" xfId="6392"/>
    <cellStyle name="Normalno 5 2" xfId="1094"/>
    <cellStyle name="Normalno 5 2 2" xfId="3790"/>
    <cellStyle name="Normalno 5 2 2 2" xfId="3791"/>
    <cellStyle name="Normalno 5 2 2 2 10" xfId="6614"/>
    <cellStyle name="Normalno 5 2 2 2 2" xfId="3792"/>
    <cellStyle name="Normalno 5 2 2 2 2 2" xfId="6065"/>
    <cellStyle name="Normalno 5 2 2 2 3" xfId="5902"/>
    <cellStyle name="Normalno 5 2 2 2 4" xfId="5987"/>
    <cellStyle name="Normalno 5 2 2 2 5" xfId="6224"/>
    <cellStyle name="Normalno 5 2 2 2 6" xfId="6306"/>
    <cellStyle name="Normalno 5 2 2 2 7" xfId="6383"/>
    <cellStyle name="Normalno 5 2 2 2 8" xfId="6460"/>
    <cellStyle name="Normalno 5 2 2 2 9" xfId="6537"/>
    <cellStyle name="Normalno 5 2 2 3" xfId="3793"/>
    <cellStyle name="Normalno 5 2 2 4" xfId="6102"/>
    <cellStyle name="Normalno 5 2 2 5" xfId="6230"/>
    <cellStyle name="Normalno 5 2 3" xfId="3794"/>
    <cellStyle name="Normalno 5 2 3 2" xfId="6101"/>
    <cellStyle name="Normalno 5 2 3 3" xfId="6231"/>
    <cellStyle name="Normalno 5 2 4" xfId="3795"/>
    <cellStyle name="Normalno 5 2 4 10" xfId="6613"/>
    <cellStyle name="Normalno 5 2 4 2" xfId="3796"/>
    <cellStyle name="Normalno 5 2 4 2 2" xfId="6064"/>
    <cellStyle name="Normalno 5 2 4 3" xfId="5901"/>
    <cellStyle name="Normalno 5 2 4 4" xfId="5986"/>
    <cellStyle name="Normalno 5 2 4 5" xfId="6223"/>
    <cellStyle name="Normalno 5 2 4 6" xfId="6305"/>
    <cellStyle name="Normalno 5 2 4 7" xfId="6382"/>
    <cellStyle name="Normalno 5 2 4 8" xfId="6459"/>
    <cellStyle name="Normalno 5 2 4 9" xfId="6536"/>
    <cellStyle name="Normalno 5 2 5" xfId="3797"/>
    <cellStyle name="Normalno 5 2 6" xfId="3789"/>
    <cellStyle name="Normalno 5 20" xfId="6469"/>
    <cellStyle name="Normalno 5 21" xfId="6546"/>
    <cellStyle name="Normalno 5 3" xfId="3798"/>
    <cellStyle name="Normalno 5 3 2" xfId="3799"/>
    <cellStyle name="Normalno 5 3 2 10" xfId="6615"/>
    <cellStyle name="Normalno 5 3 2 2" xfId="3800"/>
    <cellStyle name="Normalno 5 3 2 2 2" xfId="6066"/>
    <cellStyle name="Normalno 5 3 2 3" xfId="5903"/>
    <cellStyle name="Normalno 5 3 2 4" xfId="5988"/>
    <cellStyle name="Normalno 5 3 2 5" xfId="6225"/>
    <cellStyle name="Normalno 5 3 2 6" xfId="6307"/>
    <cellStyle name="Normalno 5 3 2 7" xfId="6384"/>
    <cellStyle name="Normalno 5 3 2 8" xfId="6461"/>
    <cellStyle name="Normalno 5 3 2 9" xfId="6538"/>
    <cellStyle name="Normalno 5 3 3" xfId="3801"/>
    <cellStyle name="Normalno 5 3 4" xfId="6100"/>
    <cellStyle name="Normalno 5 3 5" xfId="6232"/>
    <cellStyle name="Normalno 5 4" xfId="3802"/>
    <cellStyle name="Normalno 5 4 2" xfId="3803"/>
    <cellStyle name="Normalno 5 4 3" xfId="5967"/>
    <cellStyle name="Normalno 5 5" xfId="3804"/>
    <cellStyle name="Normalno 5 5 10" xfId="6602"/>
    <cellStyle name="Normalno 5 5 2" xfId="3805"/>
    <cellStyle name="Normalno 5 5 2 2" xfId="6053"/>
    <cellStyle name="Normalno 5 5 3" xfId="5890"/>
    <cellStyle name="Normalno 5 5 4" xfId="5973"/>
    <cellStyle name="Normalno 5 5 5" xfId="6212"/>
    <cellStyle name="Normalno 5 5 6" xfId="6294"/>
    <cellStyle name="Normalno 5 5 7" xfId="6371"/>
    <cellStyle name="Normalno 5 5 8" xfId="6448"/>
    <cellStyle name="Normalno 5 5 9" xfId="6525"/>
    <cellStyle name="Normalno 5 6" xfId="3806"/>
    <cellStyle name="Normalno 5 6 10" xfId="6607"/>
    <cellStyle name="Normalno 5 6 2" xfId="3807"/>
    <cellStyle name="Normalno 5 6 2 2" xfId="6058"/>
    <cellStyle name="Normalno 5 6 3" xfId="5895"/>
    <cellStyle name="Normalno 5 6 4" xfId="5980"/>
    <cellStyle name="Normalno 5 6 5" xfId="6217"/>
    <cellStyle name="Normalno 5 6 6" xfId="6299"/>
    <cellStyle name="Normalno 5 6 7" xfId="6376"/>
    <cellStyle name="Normalno 5 6 8" xfId="6453"/>
    <cellStyle name="Normalno 5 6 9" xfId="6530"/>
    <cellStyle name="Normalno 5 7" xfId="3808"/>
    <cellStyle name="Normalno 5 7 10" xfId="6611"/>
    <cellStyle name="Normalno 5 7 2" xfId="3809"/>
    <cellStyle name="Normalno 5 7 2 2" xfId="6062"/>
    <cellStyle name="Normalno 5 7 3" xfId="5899"/>
    <cellStyle name="Normalno 5 7 4" xfId="5984"/>
    <cellStyle name="Normalno 5 7 5" xfId="6221"/>
    <cellStyle name="Normalno 5 7 6" xfId="6303"/>
    <cellStyle name="Normalno 5 7 7" xfId="6380"/>
    <cellStyle name="Normalno 5 7 8" xfId="6457"/>
    <cellStyle name="Normalno 5 7 9" xfId="6534"/>
    <cellStyle name="Normalno 5 8" xfId="3810"/>
    <cellStyle name="Normalno 5 8 10" xfId="6612"/>
    <cellStyle name="Normalno 5 8 2" xfId="3811"/>
    <cellStyle name="Normalno 5 8 2 2" xfId="6063"/>
    <cellStyle name="Normalno 5 8 3" xfId="5900"/>
    <cellStyle name="Normalno 5 8 4" xfId="5985"/>
    <cellStyle name="Normalno 5 8 5" xfId="6222"/>
    <cellStyle name="Normalno 5 8 6" xfId="6304"/>
    <cellStyle name="Normalno 5 8 7" xfId="6381"/>
    <cellStyle name="Normalno 5 8 8" xfId="6458"/>
    <cellStyle name="Normalno 5 8 9" xfId="6535"/>
    <cellStyle name="Normalno 5 9" xfId="3812"/>
    <cellStyle name="Normalno 5 9 10" xfId="6616"/>
    <cellStyle name="Normalno 5 9 2" xfId="3813"/>
    <cellStyle name="Normalno 5 9 2 2" xfId="6067"/>
    <cellStyle name="Normalno 5 9 3" xfId="5904"/>
    <cellStyle name="Normalno 5 9 4" xfId="5989"/>
    <cellStyle name="Normalno 5 9 5" xfId="6226"/>
    <cellStyle name="Normalno 5 9 6" xfId="6308"/>
    <cellStyle name="Normalno 5 9 7" xfId="6385"/>
    <cellStyle name="Normalno 5 9 8" xfId="6462"/>
    <cellStyle name="Normalno 5 9 9" xfId="6539"/>
    <cellStyle name="Normalno 6" xfId="1095"/>
    <cellStyle name="Normalno 6 2" xfId="1096"/>
    <cellStyle name="Normalno 6 2 2" xfId="3814"/>
    <cellStyle name="Normalno 6 3" xfId="1097"/>
    <cellStyle name="Normalno 6 3 2" xfId="1098"/>
    <cellStyle name="Normalno 6 3 3" xfId="1099"/>
    <cellStyle name="Normalno 6 3 4" xfId="1100"/>
    <cellStyle name="Normalno 6 3 4 2" xfId="1101"/>
    <cellStyle name="Normalno 6 3 4 3" xfId="1102"/>
    <cellStyle name="Normalno 6 3 4 3 2" xfId="1103"/>
    <cellStyle name="Normalno 6 3 4 3 3" xfId="1104"/>
    <cellStyle name="Normalno 6 3 4 3 4" xfId="1105"/>
    <cellStyle name="Normalno 6 3 4 3 4 2" xfId="3815"/>
    <cellStyle name="Normalno 6 3 4 3 5" xfId="5796"/>
    <cellStyle name="Normalno 6 3 4 3 5 2" xfId="6098"/>
    <cellStyle name="Normalno 6 3 4 3 5 3" xfId="6099"/>
    <cellStyle name="Normalno 6 3 4 4" xfId="1106"/>
    <cellStyle name="Normalno 6 3 4 4 2" xfId="1107"/>
    <cellStyle name="Normalno 6 3 4 4 3" xfId="1108"/>
    <cellStyle name="Normalno 6 3 4 4 3 2" xfId="1109"/>
    <cellStyle name="Normalno 6 3 4 4 4" xfId="6097"/>
    <cellStyle name="Normalno 6 3 4 5" xfId="1110"/>
    <cellStyle name="Normalno 6 3 4 5 2" xfId="1111"/>
    <cellStyle name="Normalno 6 3 4 6" xfId="1112"/>
    <cellStyle name="Normalno 6 3 4 6 2" xfId="3816"/>
    <cellStyle name="Normalno 6 3 5" xfId="1113"/>
    <cellStyle name="Normalno 6 3 6" xfId="1114"/>
    <cellStyle name="Normalno 6 3 6 2" xfId="1115"/>
    <cellStyle name="Normalno 6 3 6 3" xfId="1116"/>
    <cellStyle name="Normalno 6 3 6 3 2" xfId="1117"/>
    <cellStyle name="Normalno 6 3 6 4" xfId="6096"/>
    <cellStyle name="Normalno 6 3 7" xfId="1118"/>
    <cellStyle name="Normalno 6 3 7 2" xfId="3817"/>
    <cellStyle name="Normalno 6 3 8" xfId="3818"/>
    <cellStyle name="Normalno 6 3 8 2" xfId="5134"/>
    <cellStyle name="Normalno 6 4" xfId="1119"/>
    <cellStyle name="Normalno 6 5" xfId="3819"/>
    <cellStyle name="Normalno 6 6" xfId="3820"/>
    <cellStyle name="Normalno 7" xfId="1120"/>
    <cellStyle name="Normalno 7 2" xfId="1121"/>
    <cellStyle name="Normalno 7 3" xfId="1122"/>
    <cellStyle name="Normalno 7 3 2" xfId="1123"/>
    <cellStyle name="Normalno 7 3 3" xfId="3821"/>
    <cellStyle name="Normalno 7 4" xfId="3822"/>
    <cellStyle name="Normalno 8" xfId="1124"/>
    <cellStyle name="Normalno 8 2" xfId="1125"/>
    <cellStyle name="Normalno 8 2 2" xfId="1126"/>
    <cellStyle name="Normalno 8 2 3" xfId="3823"/>
    <cellStyle name="Normalno 8 3" xfId="3824"/>
    <cellStyle name="Normalno 8 3 2" xfId="6095"/>
    <cellStyle name="Normalno 8 4" xfId="3825"/>
    <cellStyle name="Normalno 8 5" xfId="5795"/>
    <cellStyle name="Normalno 9" xfId="3826"/>
    <cellStyle name="Normalno 9 2" xfId="6094"/>
    <cellStyle name="Note" xfId="3827"/>
    <cellStyle name="Note 2" xfId="1127"/>
    <cellStyle name="Note 2 10" xfId="3828"/>
    <cellStyle name="Note 2 2" xfId="1128"/>
    <cellStyle name="Note 2 2 2" xfId="1129"/>
    <cellStyle name="Note 2 2 2 2" xfId="1130"/>
    <cellStyle name="Note 2 2 3" xfId="1131"/>
    <cellStyle name="Note 2 2 4" xfId="3829"/>
    <cellStyle name="Note 2 2 5" xfId="3830"/>
    <cellStyle name="Note 2 3" xfId="1132"/>
    <cellStyle name="Note 2 3 2" xfId="1133"/>
    <cellStyle name="Note 2 3 2 2" xfId="1134"/>
    <cellStyle name="Note 2 3 3" xfId="1135"/>
    <cellStyle name="Note 2 4" xfId="1136"/>
    <cellStyle name="Note 2 4 2" xfId="1137"/>
    <cellStyle name="Note 2 4 2 2" xfId="1138"/>
    <cellStyle name="Note 2 4 3" xfId="1139"/>
    <cellStyle name="Note 2 5" xfId="1140"/>
    <cellStyle name="Note 2 5 2" xfId="1141"/>
    <cellStyle name="Note 2 5 2 2" xfId="1142"/>
    <cellStyle name="Note 2 5 3" xfId="1143"/>
    <cellStyle name="Note 2 6" xfId="1144"/>
    <cellStyle name="Note 2 6 2" xfId="1145"/>
    <cellStyle name="Note 2 6 2 2" xfId="1146"/>
    <cellStyle name="Note 2 6 3" xfId="1147"/>
    <cellStyle name="Note 2 7" xfId="1148"/>
    <cellStyle name="Note 2 7 2" xfId="1149"/>
    <cellStyle name="Note 2 8" xfId="1150"/>
    <cellStyle name="Note 2 9" xfId="3831"/>
    <cellStyle name="Note 3" xfId="1151"/>
    <cellStyle name="Note 3 10" xfId="3832"/>
    <cellStyle name="Note 3 11" xfId="3833"/>
    <cellStyle name="Note 3 12" xfId="3834"/>
    <cellStyle name="Note 3 13" xfId="3835"/>
    <cellStyle name="Note 3 14" xfId="3836"/>
    <cellStyle name="Note 3 15" xfId="3837"/>
    <cellStyle name="Note 3 16" xfId="3838"/>
    <cellStyle name="Note 3 17" xfId="3839"/>
    <cellStyle name="Note 3 18" xfId="3840"/>
    <cellStyle name="Note 3 19" xfId="3841"/>
    <cellStyle name="Note 3 2" xfId="1152"/>
    <cellStyle name="Note 3 2 2" xfId="1153"/>
    <cellStyle name="Note 3 3" xfId="1154"/>
    <cellStyle name="Note 3 4" xfId="3842"/>
    <cellStyle name="Note 3 5" xfId="3843"/>
    <cellStyle name="Note 3 6" xfId="3844"/>
    <cellStyle name="Note 3 7" xfId="3845"/>
    <cellStyle name="Note 3 8" xfId="3846"/>
    <cellStyle name="Note 3 9" xfId="3847"/>
    <cellStyle name="Note 4" xfId="1155"/>
    <cellStyle name="Note 4 10" xfId="3848"/>
    <cellStyle name="Note 4 11" xfId="3849"/>
    <cellStyle name="Note 4 12" xfId="3850"/>
    <cellStyle name="Note 4 13" xfId="3851"/>
    <cellStyle name="Note 4 14" xfId="3852"/>
    <cellStyle name="Note 4 15" xfId="3853"/>
    <cellStyle name="Note 4 16" xfId="3854"/>
    <cellStyle name="Note 4 2" xfId="1156"/>
    <cellStyle name="Note 4 2 2" xfId="1157"/>
    <cellStyle name="Note 4 3" xfId="1158"/>
    <cellStyle name="Note 4 4" xfId="3855"/>
    <cellStyle name="Note 4 5" xfId="3856"/>
    <cellStyle name="Note 4 5 10" xfId="3857"/>
    <cellStyle name="Note 4 5 2" xfId="3858"/>
    <cellStyle name="Note 4 5 3" xfId="3859"/>
    <cellStyle name="Note 4 5 4" xfId="3860"/>
    <cellStyle name="Note 4 5 5" xfId="3861"/>
    <cellStyle name="Note 4 5 6" xfId="3862"/>
    <cellStyle name="Note 4 5 7" xfId="3863"/>
    <cellStyle name="Note 4 5 8" xfId="3864"/>
    <cellStyle name="Note 4 5 9" xfId="3865"/>
    <cellStyle name="Note 4 6" xfId="3866"/>
    <cellStyle name="Note 4 7" xfId="3867"/>
    <cellStyle name="Note 4 8" xfId="3868"/>
    <cellStyle name="Note 4 9" xfId="3869"/>
    <cellStyle name="Note 5" xfId="1159"/>
    <cellStyle name="Note 5 2" xfId="1160"/>
    <cellStyle name="Note 5 2 2" xfId="1161"/>
    <cellStyle name="Note 5 3" xfId="1162"/>
    <cellStyle name="Note 5 4" xfId="3870"/>
    <cellStyle name="Note 6" xfId="1163"/>
    <cellStyle name="Note 6 2" xfId="1164"/>
    <cellStyle name="Note 6 2 2" xfId="1165"/>
    <cellStyle name="Note 6 3" xfId="1166"/>
    <cellStyle name="Note 7" xfId="1167"/>
    <cellStyle name="Notiz" xfId="3871"/>
    <cellStyle name="Notiz 2" xfId="3872"/>
    <cellStyle name="Notiz 3" xfId="3873"/>
    <cellStyle name="Notiz 4" xfId="3874"/>
    <cellStyle name="Notiz 4 2" xfId="3875"/>
    <cellStyle name="Notiz 4 3" xfId="3876"/>
    <cellStyle name="Notiz 4 4" xfId="3877"/>
    <cellStyle name="Obično 10" xfId="3878"/>
    <cellStyle name="Obično 10 2" xfId="3879"/>
    <cellStyle name="Obično 10 3" xfId="3880"/>
    <cellStyle name="Obično 11" xfId="1168"/>
    <cellStyle name="Obično 11 2" xfId="3881"/>
    <cellStyle name="Obično 12" xfId="3882"/>
    <cellStyle name="Obično 13" xfId="1169"/>
    <cellStyle name="Obično 13 2" xfId="3883"/>
    <cellStyle name="Obično 14" xfId="1170"/>
    <cellStyle name="Obično 14 2" xfId="3884"/>
    <cellStyle name="Obično 15" xfId="1171"/>
    <cellStyle name="Obično 15 2" xfId="3885"/>
    <cellStyle name="Obično 16" xfId="1172"/>
    <cellStyle name="Obično 16 2" xfId="3886"/>
    <cellStyle name="Obično 17" xfId="1173"/>
    <cellStyle name="Obično 17 2" xfId="3887"/>
    <cellStyle name="Obično 18" xfId="3888"/>
    <cellStyle name="Obično 2" xfId="1174"/>
    <cellStyle name="Obično 2 10" xfId="3889"/>
    <cellStyle name="Obično 2 11" xfId="3890"/>
    <cellStyle name="Obično 2 12" xfId="3891"/>
    <cellStyle name="Obično 2 13" xfId="3892"/>
    <cellStyle name="Obično 2 14" xfId="3893"/>
    <cellStyle name="Obično 2 15" xfId="3894"/>
    <cellStyle name="Obično 2 16" xfId="3895"/>
    <cellStyle name="Obično 2 17" xfId="3896"/>
    <cellStyle name="Obično 2 18" xfId="3897"/>
    <cellStyle name="Obično 2 19" xfId="3898"/>
    <cellStyle name="Obično 2 2" xfId="1175"/>
    <cellStyle name="Obično 2 2 10" xfId="3899"/>
    <cellStyle name="Obično 2 2 10 2" xfId="3900"/>
    <cellStyle name="Obično 2 2 10 3" xfId="3901"/>
    <cellStyle name="Obično 2 2 11" xfId="3902"/>
    <cellStyle name="Obično 2 2 11 2" xfId="3903"/>
    <cellStyle name="Obično 2 2 11 3" xfId="3904"/>
    <cellStyle name="Obično 2 2 12" xfId="3905"/>
    <cellStyle name="Obično 2 2 12 2" xfId="3906"/>
    <cellStyle name="Obično 2 2 12 3" xfId="3907"/>
    <cellStyle name="Obično 2 2 13" xfId="3908"/>
    <cellStyle name="Obično 2 2 13 2" xfId="3909"/>
    <cellStyle name="Obično 2 2 13 3" xfId="3910"/>
    <cellStyle name="Obično 2 2 14" xfId="3911"/>
    <cellStyle name="Obično 2 2 14 2" xfId="3912"/>
    <cellStyle name="Obično 2 2 14 3" xfId="3913"/>
    <cellStyle name="Obično 2 2 15" xfId="3914"/>
    <cellStyle name="Obično 2 2 15 2" xfId="3915"/>
    <cellStyle name="Obično 2 2 15 3" xfId="3916"/>
    <cellStyle name="Obično 2 2 16" xfId="3917"/>
    <cellStyle name="Obično 2 2 16 2" xfId="3918"/>
    <cellStyle name="Obično 2 2 16 3" xfId="3919"/>
    <cellStyle name="Obično 2 2 17" xfId="3920"/>
    <cellStyle name="Obično 2 2 17 2" xfId="3921"/>
    <cellStyle name="Obično 2 2 17 3" xfId="3922"/>
    <cellStyle name="Obično 2 2 18" xfId="3923"/>
    <cellStyle name="Obično 2 2 18 2" xfId="3924"/>
    <cellStyle name="Obično 2 2 18 3" xfId="3925"/>
    <cellStyle name="Obično 2 2 19" xfId="3926"/>
    <cellStyle name="Obično 2 2 19 2" xfId="3927"/>
    <cellStyle name="Obično 2 2 19 3" xfId="3928"/>
    <cellStyle name="Obično 2 2 2" xfId="1176"/>
    <cellStyle name="Obično 2 2 2 10" xfId="3929"/>
    <cellStyle name="Obično 2 2 2 11" xfId="3930"/>
    <cellStyle name="Obično 2 2 2 12" xfId="3931"/>
    <cellStyle name="Obično 2 2 2 13" xfId="3932"/>
    <cellStyle name="Obično 2 2 2 14" xfId="3933"/>
    <cellStyle name="Obično 2 2 2 15" xfId="3934"/>
    <cellStyle name="Obično 2 2 2 16" xfId="3935"/>
    <cellStyle name="Obično 2 2 2 17" xfId="3936"/>
    <cellStyle name="Obično 2 2 2 18" xfId="3937"/>
    <cellStyle name="Obično 2 2 2 19" xfId="3938"/>
    <cellStyle name="Obično 2 2 2 2" xfId="1177"/>
    <cellStyle name="Obično 2 2 2 2 10" xfId="3939"/>
    <cellStyle name="Obično 2 2 2 2 10 2" xfId="3940"/>
    <cellStyle name="Obično 2 2 2 2 10 3" xfId="3941"/>
    <cellStyle name="Obično 2 2 2 2 11" xfId="3942"/>
    <cellStyle name="Obično 2 2 2 2 11 2" xfId="3943"/>
    <cellStyle name="Obično 2 2 2 2 11 3" xfId="3944"/>
    <cellStyle name="Obično 2 2 2 2 12" xfId="3945"/>
    <cellStyle name="Obično 2 2 2 2 12 2" xfId="3946"/>
    <cellStyle name="Obično 2 2 2 2 12 3" xfId="3947"/>
    <cellStyle name="Obično 2 2 2 2 13" xfId="3948"/>
    <cellStyle name="Obično 2 2 2 2 13 2" xfId="3949"/>
    <cellStyle name="Obično 2 2 2 2 13 3" xfId="3950"/>
    <cellStyle name="Obično 2 2 2 2 14" xfId="3951"/>
    <cellStyle name="Obično 2 2 2 2 14 2" xfId="3952"/>
    <cellStyle name="Obično 2 2 2 2 14 3" xfId="3953"/>
    <cellStyle name="Obično 2 2 2 2 15" xfId="3954"/>
    <cellStyle name="Obično 2 2 2 2 15 2" xfId="3955"/>
    <cellStyle name="Obično 2 2 2 2 15 3" xfId="3956"/>
    <cellStyle name="Obično 2 2 2 2 16" xfId="3957"/>
    <cellStyle name="Obično 2 2 2 2 17" xfId="3958"/>
    <cellStyle name="Obično 2 2 2 2 2" xfId="3959"/>
    <cellStyle name="Obično 2 2 2 2 2 2" xfId="3960"/>
    <cellStyle name="Obično 2 2 2 2 2 3" xfId="3961"/>
    <cellStyle name="Obično 2 2 2 2 3" xfId="3962"/>
    <cellStyle name="Obično 2 2 2 2 3 2" xfId="3963"/>
    <cellStyle name="Obično 2 2 2 2 3 3" xfId="3964"/>
    <cellStyle name="Obično 2 2 2 2 4" xfId="3965"/>
    <cellStyle name="Obično 2 2 2 2 4 2" xfId="3966"/>
    <cellStyle name="Obično 2 2 2 2 4 3" xfId="3967"/>
    <cellStyle name="Obično 2 2 2 2 5" xfId="3968"/>
    <cellStyle name="Obično 2 2 2 2 5 2" xfId="3969"/>
    <cellStyle name="Obično 2 2 2 2 5 3" xfId="3970"/>
    <cellStyle name="Obično 2 2 2 2 6" xfId="3971"/>
    <cellStyle name="Obično 2 2 2 2 6 2" xfId="3972"/>
    <cellStyle name="Obično 2 2 2 2 6 3" xfId="3973"/>
    <cellStyle name="Obično 2 2 2 2 7" xfId="3974"/>
    <cellStyle name="Obično 2 2 2 2 7 2" xfId="3975"/>
    <cellStyle name="Obično 2 2 2 2 7 3" xfId="3976"/>
    <cellStyle name="Obično 2 2 2 2 8" xfId="3977"/>
    <cellStyle name="Obično 2 2 2 2 8 2" xfId="3978"/>
    <cellStyle name="Obično 2 2 2 2 8 3" xfId="3979"/>
    <cellStyle name="Obično 2 2 2 2 9" xfId="3980"/>
    <cellStyle name="Obično 2 2 2 2 9 2" xfId="3981"/>
    <cellStyle name="Obično 2 2 2 2 9 3" xfId="3982"/>
    <cellStyle name="Obično 2 2 2 3" xfId="1178"/>
    <cellStyle name="Obično 2 2 2 3 2" xfId="3983"/>
    <cellStyle name="Obično 2 2 2 3 3" xfId="3984"/>
    <cellStyle name="Obično 2 2 2 3 4" xfId="3985"/>
    <cellStyle name="Obično 2 2 2 4" xfId="3986"/>
    <cellStyle name="Obično 2 2 2 5" xfId="3987"/>
    <cellStyle name="Obično 2 2 2 6" xfId="3988"/>
    <cellStyle name="Obično 2 2 2 7" xfId="3989"/>
    <cellStyle name="Obično 2 2 2 8" xfId="3990"/>
    <cellStyle name="Obično 2 2 2 9" xfId="3991"/>
    <cellStyle name="Obično 2 2 20" xfId="3992"/>
    <cellStyle name="Obično 2 2 20 2" xfId="3993"/>
    <cellStyle name="Obično 2 2 20 3" xfId="3994"/>
    <cellStyle name="Obično 2 2 21" xfId="3995"/>
    <cellStyle name="Obično 2 2 22" xfId="3996"/>
    <cellStyle name="Obično 2 2 3" xfId="1179"/>
    <cellStyle name="Obično 2 2 3 2" xfId="3997"/>
    <cellStyle name="Obično 2 2 3 3" xfId="3998"/>
    <cellStyle name="Obično 2 2 3 4" xfId="3999"/>
    <cellStyle name="Obično 2 2 4" xfId="1180"/>
    <cellStyle name="Obično 2 2 4 2" xfId="4000"/>
    <cellStyle name="Obično 2 2 4 3" xfId="4001"/>
    <cellStyle name="Obično 2 2 4 4" xfId="4002"/>
    <cellStyle name="Obično 2 2 5" xfId="4003"/>
    <cellStyle name="Obično 2 2 5 2" xfId="4004"/>
    <cellStyle name="Obično 2 2 5 3" xfId="4005"/>
    <cellStyle name="Obično 2 2 6" xfId="4006"/>
    <cellStyle name="Obično 2 2 6 2" xfId="4007"/>
    <cellStyle name="Obično 2 2 6 3" xfId="4008"/>
    <cellStyle name="Obično 2 2 7" xfId="4009"/>
    <cellStyle name="Obično 2 2 8" xfId="4010"/>
    <cellStyle name="Obično 2 2 8 2" xfId="4011"/>
    <cellStyle name="Obično 2 2 8 3" xfId="4012"/>
    <cellStyle name="Obično 2 2 9" xfId="4013"/>
    <cellStyle name="Obično 2 2 9 2" xfId="4014"/>
    <cellStyle name="Obično 2 2 9 3" xfId="4015"/>
    <cellStyle name="Obično 2 20" xfId="4016"/>
    <cellStyle name="Obično 2 21" xfId="4017"/>
    <cellStyle name="Obično 2 22" xfId="4018"/>
    <cellStyle name="Obično 2 23" xfId="4019"/>
    <cellStyle name="Obično 2 24" xfId="4020"/>
    <cellStyle name="Obično 2 3" xfId="1181"/>
    <cellStyle name="Obično 2 3 2" xfId="1182"/>
    <cellStyle name="Obično 2 3 3" xfId="1183"/>
    <cellStyle name="Obično 2 3 4" xfId="4021"/>
    <cellStyle name="Obično 2 4" xfId="1184"/>
    <cellStyle name="Obično 2 4 2" xfId="4022"/>
    <cellStyle name="Obično 2 5" xfId="4023"/>
    <cellStyle name="Obično 2 6" xfId="4024"/>
    <cellStyle name="Obično 2 7" xfId="4025"/>
    <cellStyle name="Obično 2 7 2" xfId="4026"/>
    <cellStyle name="Obično 2 7 3" xfId="4027"/>
    <cellStyle name="Obično 2 8" xfId="4028"/>
    <cellStyle name="Obično 2 9" xfId="4029"/>
    <cellStyle name="Obično 21" xfId="4030"/>
    <cellStyle name="Obično 21 2" xfId="4031"/>
    <cellStyle name="Obično 22" xfId="4032"/>
    <cellStyle name="Obično 22 2" xfId="4033"/>
    <cellStyle name="Obično 3" xfId="1185"/>
    <cellStyle name="Obično 3 10" xfId="4035"/>
    <cellStyle name="Obično 3 10 2" xfId="5998"/>
    <cellStyle name="Obično 3 11" xfId="4034"/>
    <cellStyle name="Obično 3 12" xfId="5806"/>
    <cellStyle name="Obično 3 13" xfId="5912"/>
    <cellStyle name="Obično 3 14" xfId="6135"/>
    <cellStyle name="Obično 3 15" xfId="6152"/>
    <cellStyle name="Obično 3 16" xfId="6233"/>
    <cellStyle name="Obično 3 17" xfId="6316"/>
    <cellStyle name="Obično 3 18" xfId="6393"/>
    <cellStyle name="Obično 3 19" xfId="6470"/>
    <cellStyle name="Obično 3 2" xfId="4036"/>
    <cellStyle name="Obično 3 2 2" xfId="4037"/>
    <cellStyle name="Obično 3 2 2 10" xfId="6158"/>
    <cellStyle name="Obično 3 2 2 11" xfId="6240"/>
    <cellStyle name="Obično 3 2 2 12" xfId="6317"/>
    <cellStyle name="Obično 3 2 2 13" xfId="6394"/>
    <cellStyle name="Obično 3 2 2 14" xfId="6471"/>
    <cellStyle name="Obično 3 2 2 15" xfId="6548"/>
    <cellStyle name="Obično 3 2 2 2" xfId="4038"/>
    <cellStyle name="Obično 3 2 2 2 10" xfId="6395"/>
    <cellStyle name="Obično 3 2 2 2 11" xfId="6472"/>
    <cellStyle name="Obično 3 2 2 2 12" xfId="6549"/>
    <cellStyle name="Obično 3 2 2 2 2" xfId="4039"/>
    <cellStyle name="Obično 3 2 2 2 2 10" xfId="6550"/>
    <cellStyle name="Obično 3 2 2 2 2 2" xfId="4040"/>
    <cellStyle name="Obično 3 2 2 2 2 2 2" xfId="6001"/>
    <cellStyle name="Obično 3 2 2 2 2 3" xfId="5830"/>
    <cellStyle name="Obično 3 2 2 2 2 4" xfId="5915"/>
    <cellStyle name="Obično 3 2 2 2 2 5" xfId="6160"/>
    <cellStyle name="Obično 3 2 2 2 2 6" xfId="6242"/>
    <cellStyle name="Obično 3 2 2 2 2 7" xfId="6319"/>
    <cellStyle name="Obično 3 2 2 2 2 8" xfId="6396"/>
    <cellStyle name="Obično 3 2 2 2 2 9" xfId="6473"/>
    <cellStyle name="Obično 3 2 2 2 3" xfId="4041"/>
    <cellStyle name="Obično 3 2 2 2 3 10" xfId="6551"/>
    <cellStyle name="Obično 3 2 2 2 3 2" xfId="4042"/>
    <cellStyle name="Obično 3 2 2 2 3 2 2" xfId="6002"/>
    <cellStyle name="Obično 3 2 2 2 3 3" xfId="5831"/>
    <cellStyle name="Obično 3 2 2 2 3 4" xfId="5916"/>
    <cellStyle name="Obično 3 2 2 2 3 5" xfId="6161"/>
    <cellStyle name="Obično 3 2 2 2 3 6" xfId="6243"/>
    <cellStyle name="Obično 3 2 2 2 3 7" xfId="6320"/>
    <cellStyle name="Obično 3 2 2 2 3 8" xfId="6397"/>
    <cellStyle name="Obično 3 2 2 2 3 9" xfId="6474"/>
    <cellStyle name="Obično 3 2 2 2 4" xfId="4043"/>
    <cellStyle name="Obično 3 2 2 2 4 2" xfId="6000"/>
    <cellStyle name="Obično 3 2 2 2 5" xfId="5829"/>
    <cellStyle name="Obično 3 2 2 2 6" xfId="5914"/>
    <cellStyle name="Obično 3 2 2 2 7" xfId="6159"/>
    <cellStyle name="Obično 3 2 2 2 8" xfId="6241"/>
    <cellStyle name="Obično 3 2 2 2 9" xfId="6318"/>
    <cellStyle name="Obično 3 2 2 3" xfId="4044"/>
    <cellStyle name="Obično 3 2 2 3 10" xfId="6398"/>
    <cellStyle name="Obično 3 2 2 3 11" xfId="6475"/>
    <cellStyle name="Obično 3 2 2 3 12" xfId="6552"/>
    <cellStyle name="Obično 3 2 2 3 2" xfId="4045"/>
    <cellStyle name="Obično 3 2 2 3 2 10" xfId="6553"/>
    <cellStyle name="Obično 3 2 2 3 2 2" xfId="4046"/>
    <cellStyle name="Obično 3 2 2 3 2 2 2" xfId="6004"/>
    <cellStyle name="Obično 3 2 2 3 2 3" xfId="5833"/>
    <cellStyle name="Obično 3 2 2 3 2 4" xfId="5918"/>
    <cellStyle name="Obično 3 2 2 3 2 5" xfId="6163"/>
    <cellStyle name="Obično 3 2 2 3 2 6" xfId="6245"/>
    <cellStyle name="Obično 3 2 2 3 2 7" xfId="6322"/>
    <cellStyle name="Obično 3 2 2 3 2 8" xfId="6399"/>
    <cellStyle name="Obično 3 2 2 3 2 9" xfId="6476"/>
    <cellStyle name="Obično 3 2 2 3 3" xfId="4047"/>
    <cellStyle name="Obično 3 2 2 3 3 10" xfId="6554"/>
    <cellStyle name="Obično 3 2 2 3 3 2" xfId="4048"/>
    <cellStyle name="Obično 3 2 2 3 3 2 2" xfId="6005"/>
    <cellStyle name="Obično 3 2 2 3 3 3" xfId="5834"/>
    <cellStyle name="Obično 3 2 2 3 3 4" xfId="5919"/>
    <cellStyle name="Obično 3 2 2 3 3 5" xfId="6164"/>
    <cellStyle name="Obično 3 2 2 3 3 6" xfId="6246"/>
    <cellStyle name="Obično 3 2 2 3 3 7" xfId="6323"/>
    <cellStyle name="Obično 3 2 2 3 3 8" xfId="6400"/>
    <cellStyle name="Obično 3 2 2 3 3 9" xfId="6477"/>
    <cellStyle name="Obično 3 2 2 3 4" xfId="4049"/>
    <cellStyle name="Obično 3 2 2 3 4 2" xfId="6003"/>
    <cellStyle name="Obično 3 2 2 3 5" xfId="5832"/>
    <cellStyle name="Obično 3 2 2 3 6" xfId="5917"/>
    <cellStyle name="Obično 3 2 2 3 7" xfId="6162"/>
    <cellStyle name="Obično 3 2 2 3 8" xfId="6244"/>
    <cellStyle name="Obično 3 2 2 3 9" xfId="6321"/>
    <cellStyle name="Obično 3 2 2 4" xfId="4050"/>
    <cellStyle name="Obično 3 2 2 4 10" xfId="6478"/>
    <cellStyle name="Obično 3 2 2 4 11" xfId="6555"/>
    <cellStyle name="Obično 3 2 2 4 2" xfId="4051"/>
    <cellStyle name="Obično 3 2 2 4 2 10" xfId="6556"/>
    <cellStyle name="Obično 3 2 2 4 2 2" xfId="4052"/>
    <cellStyle name="Obično 3 2 2 4 2 2 2" xfId="6007"/>
    <cellStyle name="Obično 3 2 2 4 2 3" xfId="5836"/>
    <cellStyle name="Obično 3 2 2 4 2 4" xfId="5921"/>
    <cellStyle name="Obično 3 2 2 4 2 5" xfId="6166"/>
    <cellStyle name="Obično 3 2 2 4 2 6" xfId="6248"/>
    <cellStyle name="Obično 3 2 2 4 2 7" xfId="6325"/>
    <cellStyle name="Obično 3 2 2 4 2 8" xfId="6402"/>
    <cellStyle name="Obično 3 2 2 4 2 9" xfId="6479"/>
    <cellStyle name="Obično 3 2 2 4 3" xfId="4053"/>
    <cellStyle name="Obično 3 2 2 4 3 2" xfId="6006"/>
    <cellStyle name="Obično 3 2 2 4 4" xfId="5835"/>
    <cellStyle name="Obično 3 2 2 4 5" xfId="5920"/>
    <cellStyle name="Obično 3 2 2 4 6" xfId="6165"/>
    <cellStyle name="Obično 3 2 2 4 7" xfId="6247"/>
    <cellStyle name="Obično 3 2 2 4 8" xfId="6324"/>
    <cellStyle name="Obično 3 2 2 4 9" xfId="6401"/>
    <cellStyle name="Obično 3 2 2 5" xfId="4054"/>
    <cellStyle name="Obično 3 2 2 5 10" xfId="6557"/>
    <cellStyle name="Obično 3 2 2 5 2" xfId="4055"/>
    <cellStyle name="Obično 3 2 2 5 2 2" xfId="6008"/>
    <cellStyle name="Obično 3 2 2 5 3" xfId="5837"/>
    <cellStyle name="Obično 3 2 2 5 4" xfId="5922"/>
    <cellStyle name="Obično 3 2 2 5 5" xfId="6167"/>
    <cellStyle name="Obično 3 2 2 5 6" xfId="6249"/>
    <cellStyle name="Obično 3 2 2 5 7" xfId="6326"/>
    <cellStyle name="Obično 3 2 2 5 8" xfId="6403"/>
    <cellStyle name="Obično 3 2 2 5 9" xfId="6480"/>
    <cellStyle name="Obično 3 2 2 6" xfId="4056"/>
    <cellStyle name="Obično 3 2 2 6 10" xfId="6558"/>
    <cellStyle name="Obično 3 2 2 6 2" xfId="4057"/>
    <cellStyle name="Obično 3 2 2 6 2 2" xfId="6009"/>
    <cellStyle name="Obično 3 2 2 6 3" xfId="5838"/>
    <cellStyle name="Obično 3 2 2 6 4" xfId="5923"/>
    <cellStyle name="Obično 3 2 2 6 5" xfId="6168"/>
    <cellStyle name="Obično 3 2 2 6 6" xfId="6250"/>
    <cellStyle name="Obično 3 2 2 6 7" xfId="6327"/>
    <cellStyle name="Obično 3 2 2 6 8" xfId="6404"/>
    <cellStyle name="Obično 3 2 2 6 9" xfId="6481"/>
    <cellStyle name="Obično 3 2 2 7" xfId="4058"/>
    <cellStyle name="Obično 3 2 2 7 2" xfId="5999"/>
    <cellStyle name="Obično 3 2 2 8" xfId="5828"/>
    <cellStyle name="Obično 3 2 2 9" xfId="5913"/>
    <cellStyle name="Obično 3 2 3" xfId="4059"/>
    <cellStyle name="Obično 3 2 3 10" xfId="6251"/>
    <cellStyle name="Obično 3 2 3 11" xfId="6328"/>
    <cellStyle name="Obično 3 2 3 12" xfId="6405"/>
    <cellStyle name="Obično 3 2 3 13" xfId="6482"/>
    <cellStyle name="Obično 3 2 3 14" xfId="6559"/>
    <cellStyle name="Obično 3 2 3 2" xfId="4060"/>
    <cellStyle name="Obično 3 2 3 2 10" xfId="6406"/>
    <cellStyle name="Obično 3 2 3 2 11" xfId="6483"/>
    <cellStyle name="Obično 3 2 3 2 12" xfId="6560"/>
    <cellStyle name="Obično 3 2 3 2 2" xfId="4061"/>
    <cellStyle name="Obično 3 2 3 2 2 10" xfId="6561"/>
    <cellStyle name="Obično 3 2 3 2 2 2" xfId="4062"/>
    <cellStyle name="Obično 3 2 3 2 2 2 2" xfId="6012"/>
    <cellStyle name="Obično 3 2 3 2 2 3" xfId="5841"/>
    <cellStyle name="Obično 3 2 3 2 2 4" xfId="5926"/>
    <cellStyle name="Obično 3 2 3 2 2 5" xfId="6171"/>
    <cellStyle name="Obično 3 2 3 2 2 6" xfId="6253"/>
    <cellStyle name="Obično 3 2 3 2 2 7" xfId="6330"/>
    <cellStyle name="Obično 3 2 3 2 2 8" xfId="6407"/>
    <cellStyle name="Obično 3 2 3 2 2 9" xfId="6484"/>
    <cellStyle name="Obično 3 2 3 2 3" xfId="4063"/>
    <cellStyle name="Obično 3 2 3 2 3 10" xfId="6562"/>
    <cellStyle name="Obično 3 2 3 2 3 2" xfId="4064"/>
    <cellStyle name="Obično 3 2 3 2 3 2 2" xfId="6013"/>
    <cellStyle name="Obično 3 2 3 2 3 3" xfId="5842"/>
    <cellStyle name="Obično 3 2 3 2 3 4" xfId="5927"/>
    <cellStyle name="Obično 3 2 3 2 3 5" xfId="6172"/>
    <cellStyle name="Obično 3 2 3 2 3 6" xfId="6254"/>
    <cellStyle name="Obično 3 2 3 2 3 7" xfId="6331"/>
    <cellStyle name="Obično 3 2 3 2 3 8" xfId="6408"/>
    <cellStyle name="Obično 3 2 3 2 3 9" xfId="6485"/>
    <cellStyle name="Obično 3 2 3 2 4" xfId="4065"/>
    <cellStyle name="Obično 3 2 3 2 4 2" xfId="6011"/>
    <cellStyle name="Obično 3 2 3 2 5" xfId="5840"/>
    <cellStyle name="Obično 3 2 3 2 6" xfId="5925"/>
    <cellStyle name="Obično 3 2 3 2 7" xfId="6170"/>
    <cellStyle name="Obično 3 2 3 2 8" xfId="6252"/>
    <cellStyle name="Obično 3 2 3 2 9" xfId="6329"/>
    <cellStyle name="Obično 3 2 3 3" xfId="4066"/>
    <cellStyle name="Obično 3 2 3 3 10" xfId="6486"/>
    <cellStyle name="Obično 3 2 3 3 11" xfId="6563"/>
    <cellStyle name="Obično 3 2 3 3 2" xfId="4067"/>
    <cellStyle name="Obično 3 2 3 3 2 10" xfId="6564"/>
    <cellStyle name="Obično 3 2 3 3 2 2" xfId="4068"/>
    <cellStyle name="Obično 3 2 3 3 2 2 2" xfId="6015"/>
    <cellStyle name="Obično 3 2 3 3 2 3" xfId="5844"/>
    <cellStyle name="Obično 3 2 3 3 2 4" xfId="5929"/>
    <cellStyle name="Obično 3 2 3 3 2 5" xfId="6174"/>
    <cellStyle name="Obično 3 2 3 3 2 6" xfId="6256"/>
    <cellStyle name="Obično 3 2 3 3 2 7" xfId="6333"/>
    <cellStyle name="Obično 3 2 3 3 2 8" xfId="6410"/>
    <cellStyle name="Obično 3 2 3 3 2 9" xfId="6487"/>
    <cellStyle name="Obično 3 2 3 3 3" xfId="4069"/>
    <cellStyle name="Obično 3 2 3 3 3 2" xfId="6014"/>
    <cellStyle name="Obično 3 2 3 3 4" xfId="5843"/>
    <cellStyle name="Obično 3 2 3 3 5" xfId="5928"/>
    <cellStyle name="Obično 3 2 3 3 6" xfId="6173"/>
    <cellStyle name="Obično 3 2 3 3 7" xfId="6255"/>
    <cellStyle name="Obično 3 2 3 3 8" xfId="6332"/>
    <cellStyle name="Obično 3 2 3 3 9" xfId="6409"/>
    <cellStyle name="Obično 3 2 3 4" xfId="4070"/>
    <cellStyle name="Obično 3 2 3 4 10" xfId="6565"/>
    <cellStyle name="Obično 3 2 3 4 2" xfId="4071"/>
    <cellStyle name="Obično 3 2 3 4 2 2" xfId="6016"/>
    <cellStyle name="Obično 3 2 3 4 3" xfId="5845"/>
    <cellStyle name="Obično 3 2 3 4 4" xfId="5930"/>
    <cellStyle name="Obično 3 2 3 4 5" xfId="6175"/>
    <cellStyle name="Obično 3 2 3 4 6" xfId="6257"/>
    <cellStyle name="Obično 3 2 3 4 7" xfId="6334"/>
    <cellStyle name="Obično 3 2 3 4 8" xfId="6411"/>
    <cellStyle name="Obično 3 2 3 4 9" xfId="6488"/>
    <cellStyle name="Obično 3 2 3 5" xfId="4072"/>
    <cellStyle name="Obično 3 2 3 5 10" xfId="6566"/>
    <cellStyle name="Obično 3 2 3 5 2" xfId="4073"/>
    <cellStyle name="Obično 3 2 3 5 2 2" xfId="6017"/>
    <cellStyle name="Obično 3 2 3 5 3" xfId="5846"/>
    <cellStyle name="Obično 3 2 3 5 4" xfId="5931"/>
    <cellStyle name="Obično 3 2 3 5 5" xfId="6176"/>
    <cellStyle name="Obično 3 2 3 5 6" xfId="6258"/>
    <cellStyle name="Obično 3 2 3 5 7" xfId="6335"/>
    <cellStyle name="Obično 3 2 3 5 8" xfId="6412"/>
    <cellStyle name="Obično 3 2 3 5 9" xfId="6489"/>
    <cellStyle name="Obično 3 2 3 6" xfId="4074"/>
    <cellStyle name="Obično 3 2 3 6 2" xfId="6010"/>
    <cellStyle name="Obično 3 2 3 7" xfId="5839"/>
    <cellStyle name="Obično 3 2 3 8" xfId="5924"/>
    <cellStyle name="Obično 3 2 3 9" xfId="6169"/>
    <cellStyle name="Obično 3 2 4" xfId="4075"/>
    <cellStyle name="Obično 3 2 4 10" xfId="6413"/>
    <cellStyle name="Obično 3 2 4 11" xfId="6490"/>
    <cellStyle name="Obično 3 2 4 12" xfId="6567"/>
    <cellStyle name="Obično 3 2 4 2" xfId="4076"/>
    <cellStyle name="Obično 3 2 4 2 10" xfId="6568"/>
    <cellStyle name="Obično 3 2 4 2 2" xfId="4077"/>
    <cellStyle name="Obično 3 2 4 2 2 2" xfId="6019"/>
    <cellStyle name="Obično 3 2 4 2 3" xfId="5848"/>
    <cellStyle name="Obično 3 2 4 2 4" xfId="5933"/>
    <cellStyle name="Obično 3 2 4 2 5" xfId="6178"/>
    <cellStyle name="Obično 3 2 4 2 6" xfId="6260"/>
    <cellStyle name="Obično 3 2 4 2 7" xfId="6337"/>
    <cellStyle name="Obično 3 2 4 2 8" xfId="6414"/>
    <cellStyle name="Obično 3 2 4 2 9" xfId="6491"/>
    <cellStyle name="Obično 3 2 4 3" xfId="4078"/>
    <cellStyle name="Obično 3 2 4 3 10" xfId="6569"/>
    <cellStyle name="Obično 3 2 4 3 2" xfId="4079"/>
    <cellStyle name="Obično 3 2 4 3 2 2" xfId="6020"/>
    <cellStyle name="Obično 3 2 4 3 3" xfId="5849"/>
    <cellStyle name="Obično 3 2 4 3 4" xfId="5934"/>
    <cellStyle name="Obično 3 2 4 3 5" xfId="6179"/>
    <cellStyle name="Obično 3 2 4 3 6" xfId="6261"/>
    <cellStyle name="Obično 3 2 4 3 7" xfId="6338"/>
    <cellStyle name="Obično 3 2 4 3 8" xfId="6415"/>
    <cellStyle name="Obično 3 2 4 3 9" xfId="6492"/>
    <cellStyle name="Obično 3 2 4 4" xfId="4080"/>
    <cellStyle name="Obično 3 2 4 4 2" xfId="6018"/>
    <cellStyle name="Obično 3 2 4 5" xfId="5847"/>
    <cellStyle name="Obično 3 2 4 6" xfId="5932"/>
    <cellStyle name="Obično 3 2 4 7" xfId="6177"/>
    <cellStyle name="Obično 3 2 4 8" xfId="6259"/>
    <cellStyle name="Obično 3 2 4 9" xfId="6336"/>
    <cellStyle name="Obično 3 2 5" xfId="4081"/>
    <cellStyle name="Obično 3 2 5 10" xfId="6493"/>
    <cellStyle name="Obično 3 2 5 11" xfId="6570"/>
    <cellStyle name="Obično 3 2 5 2" xfId="4082"/>
    <cellStyle name="Obično 3 2 5 2 10" xfId="6571"/>
    <cellStyle name="Obično 3 2 5 2 2" xfId="4083"/>
    <cellStyle name="Obično 3 2 5 2 2 2" xfId="6022"/>
    <cellStyle name="Obično 3 2 5 2 3" xfId="5851"/>
    <cellStyle name="Obično 3 2 5 2 4" xfId="5936"/>
    <cellStyle name="Obično 3 2 5 2 5" xfId="6181"/>
    <cellStyle name="Obično 3 2 5 2 6" xfId="6263"/>
    <cellStyle name="Obično 3 2 5 2 7" xfId="6340"/>
    <cellStyle name="Obično 3 2 5 2 8" xfId="6417"/>
    <cellStyle name="Obično 3 2 5 2 9" xfId="6494"/>
    <cellStyle name="Obično 3 2 5 3" xfId="4084"/>
    <cellStyle name="Obično 3 2 5 3 2" xfId="6021"/>
    <cellStyle name="Obično 3 2 5 4" xfId="5850"/>
    <cellStyle name="Obično 3 2 5 5" xfId="5935"/>
    <cellStyle name="Obično 3 2 5 6" xfId="6180"/>
    <cellStyle name="Obično 3 2 5 7" xfId="6262"/>
    <cellStyle name="Obično 3 2 5 8" xfId="6339"/>
    <cellStyle name="Obično 3 2 5 9" xfId="6416"/>
    <cellStyle name="Obično 3 2 6" xfId="4085"/>
    <cellStyle name="Obično 3 2 6 10" xfId="6572"/>
    <cellStyle name="Obično 3 2 6 2" xfId="4086"/>
    <cellStyle name="Obično 3 2 6 2 2" xfId="6023"/>
    <cellStyle name="Obično 3 2 6 3" xfId="5852"/>
    <cellStyle name="Obično 3 2 6 4" xfId="5937"/>
    <cellStyle name="Obično 3 2 6 5" xfId="6182"/>
    <cellStyle name="Obično 3 2 6 6" xfId="6264"/>
    <cellStyle name="Obično 3 2 6 7" xfId="6341"/>
    <cellStyle name="Obično 3 2 6 8" xfId="6418"/>
    <cellStyle name="Obično 3 2 6 9" xfId="6495"/>
    <cellStyle name="Obično 3 2 7" xfId="4087"/>
    <cellStyle name="Obično 3 2 7 10" xfId="6573"/>
    <cellStyle name="Obično 3 2 7 2" xfId="4088"/>
    <cellStyle name="Obično 3 2 7 2 2" xfId="6024"/>
    <cellStyle name="Obično 3 2 7 3" xfId="5853"/>
    <cellStyle name="Obično 3 2 7 4" xfId="5938"/>
    <cellStyle name="Obično 3 2 7 5" xfId="6183"/>
    <cellStyle name="Obično 3 2 7 6" xfId="6265"/>
    <cellStyle name="Obično 3 2 7 7" xfId="6342"/>
    <cellStyle name="Obično 3 2 7 8" xfId="6419"/>
    <cellStyle name="Obično 3 2 7 9" xfId="6496"/>
    <cellStyle name="Obično 3 2 8" xfId="4089"/>
    <cellStyle name="Obično 3 2 8 10" xfId="6574"/>
    <cellStyle name="Obično 3 2 8 2" xfId="4090"/>
    <cellStyle name="Obično 3 2 8 2 2" xfId="6025"/>
    <cellStyle name="Obično 3 2 8 3" xfId="5854"/>
    <cellStyle name="Obično 3 2 8 4" xfId="5939"/>
    <cellStyle name="Obično 3 2 8 5" xfId="6184"/>
    <cellStyle name="Obično 3 2 8 6" xfId="6266"/>
    <cellStyle name="Obično 3 2 8 7" xfId="6343"/>
    <cellStyle name="Obično 3 2 8 8" xfId="6420"/>
    <cellStyle name="Obično 3 2 8 9" xfId="6497"/>
    <cellStyle name="Obično 3 20" xfId="6547"/>
    <cellStyle name="Obično 3 3" xfId="4091"/>
    <cellStyle name="Obično 3 3 10" xfId="5940"/>
    <cellStyle name="Obično 3 3 11" xfId="6185"/>
    <cellStyle name="Obično 3 3 12" xfId="6267"/>
    <cellStyle name="Obično 3 3 13" xfId="6344"/>
    <cellStyle name="Obično 3 3 14" xfId="6421"/>
    <cellStyle name="Obično 3 3 15" xfId="6498"/>
    <cellStyle name="Obično 3 3 16" xfId="6575"/>
    <cellStyle name="Obično 3 3 2" xfId="4092"/>
    <cellStyle name="Obično 3 3 2 10" xfId="6186"/>
    <cellStyle name="Obično 3 3 2 11" xfId="6268"/>
    <cellStyle name="Obično 3 3 2 12" xfId="6345"/>
    <cellStyle name="Obično 3 3 2 13" xfId="6422"/>
    <cellStyle name="Obično 3 3 2 14" xfId="6499"/>
    <cellStyle name="Obično 3 3 2 15" xfId="6576"/>
    <cellStyle name="Obično 3 3 2 2" xfId="4093"/>
    <cellStyle name="Obično 3 3 2 2 10" xfId="6423"/>
    <cellStyle name="Obično 3 3 2 2 11" xfId="6500"/>
    <cellStyle name="Obično 3 3 2 2 12" xfId="6577"/>
    <cellStyle name="Obično 3 3 2 2 2" xfId="4094"/>
    <cellStyle name="Obično 3 3 2 2 2 10" xfId="6578"/>
    <cellStyle name="Obično 3 3 2 2 2 2" xfId="4095"/>
    <cellStyle name="Obično 3 3 2 2 2 2 2" xfId="6029"/>
    <cellStyle name="Obično 3 3 2 2 2 3" xfId="5858"/>
    <cellStyle name="Obično 3 3 2 2 2 4" xfId="5943"/>
    <cellStyle name="Obično 3 3 2 2 2 5" xfId="6188"/>
    <cellStyle name="Obično 3 3 2 2 2 6" xfId="6270"/>
    <cellStyle name="Obično 3 3 2 2 2 7" xfId="6347"/>
    <cellStyle name="Obično 3 3 2 2 2 8" xfId="6424"/>
    <cellStyle name="Obično 3 3 2 2 2 9" xfId="6501"/>
    <cellStyle name="Obično 3 3 2 2 3" xfId="4096"/>
    <cellStyle name="Obično 3 3 2 2 3 10" xfId="6579"/>
    <cellStyle name="Obično 3 3 2 2 3 2" xfId="4097"/>
    <cellStyle name="Obično 3 3 2 2 3 2 2" xfId="6030"/>
    <cellStyle name="Obično 3 3 2 2 3 3" xfId="5859"/>
    <cellStyle name="Obično 3 3 2 2 3 4" xfId="5944"/>
    <cellStyle name="Obično 3 3 2 2 3 5" xfId="6189"/>
    <cellStyle name="Obično 3 3 2 2 3 6" xfId="6271"/>
    <cellStyle name="Obično 3 3 2 2 3 7" xfId="6348"/>
    <cellStyle name="Obično 3 3 2 2 3 8" xfId="6425"/>
    <cellStyle name="Obično 3 3 2 2 3 9" xfId="6502"/>
    <cellStyle name="Obično 3 3 2 2 4" xfId="4098"/>
    <cellStyle name="Obično 3 3 2 2 4 2" xfId="6028"/>
    <cellStyle name="Obično 3 3 2 2 5" xfId="5857"/>
    <cellStyle name="Obično 3 3 2 2 6" xfId="5942"/>
    <cellStyle name="Obično 3 3 2 2 7" xfId="6187"/>
    <cellStyle name="Obično 3 3 2 2 8" xfId="6269"/>
    <cellStyle name="Obično 3 3 2 2 9" xfId="6346"/>
    <cellStyle name="Obično 3 3 2 3" xfId="4099"/>
    <cellStyle name="Obično 3 3 2 3 10" xfId="6426"/>
    <cellStyle name="Obično 3 3 2 3 11" xfId="6503"/>
    <cellStyle name="Obično 3 3 2 3 12" xfId="6580"/>
    <cellStyle name="Obično 3 3 2 3 2" xfId="4100"/>
    <cellStyle name="Obično 3 3 2 3 2 10" xfId="6581"/>
    <cellStyle name="Obično 3 3 2 3 2 2" xfId="4101"/>
    <cellStyle name="Obično 3 3 2 3 2 2 2" xfId="6032"/>
    <cellStyle name="Obično 3 3 2 3 2 3" xfId="5861"/>
    <cellStyle name="Obično 3 3 2 3 2 4" xfId="5946"/>
    <cellStyle name="Obično 3 3 2 3 2 5" xfId="6191"/>
    <cellStyle name="Obično 3 3 2 3 2 6" xfId="6273"/>
    <cellStyle name="Obično 3 3 2 3 2 7" xfId="6350"/>
    <cellStyle name="Obično 3 3 2 3 2 8" xfId="6427"/>
    <cellStyle name="Obično 3 3 2 3 2 9" xfId="6504"/>
    <cellStyle name="Obično 3 3 2 3 3" xfId="4102"/>
    <cellStyle name="Obično 3 3 2 3 3 10" xfId="6582"/>
    <cellStyle name="Obično 3 3 2 3 3 2" xfId="4103"/>
    <cellStyle name="Obično 3 3 2 3 3 2 2" xfId="6033"/>
    <cellStyle name="Obično 3 3 2 3 3 3" xfId="5862"/>
    <cellStyle name="Obično 3 3 2 3 3 4" xfId="5947"/>
    <cellStyle name="Obično 3 3 2 3 3 5" xfId="6192"/>
    <cellStyle name="Obično 3 3 2 3 3 6" xfId="6274"/>
    <cellStyle name="Obično 3 3 2 3 3 7" xfId="6351"/>
    <cellStyle name="Obično 3 3 2 3 3 8" xfId="6428"/>
    <cellStyle name="Obično 3 3 2 3 3 9" xfId="6505"/>
    <cellStyle name="Obično 3 3 2 3 4" xfId="4104"/>
    <cellStyle name="Obično 3 3 2 3 4 2" xfId="6031"/>
    <cellStyle name="Obično 3 3 2 3 5" xfId="5860"/>
    <cellStyle name="Obično 3 3 2 3 6" xfId="5945"/>
    <cellStyle name="Obično 3 3 2 3 7" xfId="6190"/>
    <cellStyle name="Obično 3 3 2 3 8" xfId="6272"/>
    <cellStyle name="Obično 3 3 2 3 9" xfId="6349"/>
    <cellStyle name="Obično 3 3 2 4" xfId="4105"/>
    <cellStyle name="Obično 3 3 2 4 10" xfId="6506"/>
    <cellStyle name="Obično 3 3 2 4 11" xfId="6583"/>
    <cellStyle name="Obično 3 3 2 4 2" xfId="4106"/>
    <cellStyle name="Obično 3 3 2 4 2 10" xfId="6584"/>
    <cellStyle name="Obično 3 3 2 4 2 2" xfId="4107"/>
    <cellStyle name="Obično 3 3 2 4 2 2 2" xfId="6035"/>
    <cellStyle name="Obično 3 3 2 4 2 3" xfId="5864"/>
    <cellStyle name="Obično 3 3 2 4 2 4" xfId="5949"/>
    <cellStyle name="Obično 3 3 2 4 2 5" xfId="6194"/>
    <cellStyle name="Obično 3 3 2 4 2 6" xfId="6276"/>
    <cellStyle name="Obično 3 3 2 4 2 7" xfId="6353"/>
    <cellStyle name="Obično 3 3 2 4 2 8" xfId="6430"/>
    <cellStyle name="Obično 3 3 2 4 2 9" xfId="6507"/>
    <cellStyle name="Obično 3 3 2 4 3" xfId="4108"/>
    <cellStyle name="Obično 3 3 2 4 3 2" xfId="6034"/>
    <cellStyle name="Obično 3 3 2 4 4" xfId="5863"/>
    <cellStyle name="Obično 3 3 2 4 5" xfId="5948"/>
    <cellStyle name="Obično 3 3 2 4 6" xfId="6193"/>
    <cellStyle name="Obično 3 3 2 4 7" xfId="6275"/>
    <cellStyle name="Obično 3 3 2 4 8" xfId="6352"/>
    <cellStyle name="Obično 3 3 2 4 9" xfId="6429"/>
    <cellStyle name="Obično 3 3 2 5" xfId="4109"/>
    <cellStyle name="Obično 3 3 2 5 10" xfId="6585"/>
    <cellStyle name="Obično 3 3 2 5 2" xfId="4110"/>
    <cellStyle name="Obično 3 3 2 5 2 2" xfId="6036"/>
    <cellStyle name="Obično 3 3 2 5 3" xfId="5865"/>
    <cellStyle name="Obično 3 3 2 5 4" xfId="5950"/>
    <cellStyle name="Obično 3 3 2 5 5" xfId="6195"/>
    <cellStyle name="Obično 3 3 2 5 6" xfId="6277"/>
    <cellStyle name="Obično 3 3 2 5 7" xfId="6354"/>
    <cellStyle name="Obično 3 3 2 5 8" xfId="6431"/>
    <cellStyle name="Obično 3 3 2 5 9" xfId="6508"/>
    <cellStyle name="Obično 3 3 2 6" xfId="4111"/>
    <cellStyle name="Obično 3 3 2 6 10" xfId="6586"/>
    <cellStyle name="Obično 3 3 2 6 2" xfId="4112"/>
    <cellStyle name="Obično 3 3 2 6 2 2" xfId="6037"/>
    <cellStyle name="Obično 3 3 2 6 3" xfId="5866"/>
    <cellStyle name="Obično 3 3 2 6 4" xfId="5951"/>
    <cellStyle name="Obično 3 3 2 6 5" xfId="6196"/>
    <cellStyle name="Obično 3 3 2 6 6" xfId="6278"/>
    <cellStyle name="Obično 3 3 2 6 7" xfId="6355"/>
    <cellStyle name="Obično 3 3 2 6 8" xfId="6432"/>
    <cellStyle name="Obično 3 3 2 6 9" xfId="6509"/>
    <cellStyle name="Obično 3 3 2 7" xfId="4113"/>
    <cellStyle name="Obično 3 3 2 7 2" xfId="6027"/>
    <cellStyle name="Obično 3 3 2 8" xfId="5856"/>
    <cellStyle name="Obično 3 3 2 9" xfId="5941"/>
    <cellStyle name="Obično 3 3 3" xfId="4114"/>
    <cellStyle name="Obično 3 3 3 10" xfId="6279"/>
    <cellStyle name="Obično 3 3 3 11" xfId="6356"/>
    <cellStyle name="Obično 3 3 3 12" xfId="6433"/>
    <cellStyle name="Obično 3 3 3 13" xfId="6510"/>
    <cellStyle name="Obično 3 3 3 14" xfId="6587"/>
    <cellStyle name="Obično 3 3 3 2" xfId="4115"/>
    <cellStyle name="Obično 3 3 3 2 10" xfId="6434"/>
    <cellStyle name="Obično 3 3 3 2 11" xfId="6511"/>
    <cellStyle name="Obično 3 3 3 2 12" xfId="6588"/>
    <cellStyle name="Obično 3 3 3 2 2" xfId="4116"/>
    <cellStyle name="Obično 3 3 3 2 2 10" xfId="6589"/>
    <cellStyle name="Obično 3 3 3 2 2 2" xfId="4117"/>
    <cellStyle name="Obično 3 3 3 2 2 2 2" xfId="6040"/>
    <cellStyle name="Obično 3 3 3 2 2 3" xfId="5869"/>
    <cellStyle name="Obično 3 3 3 2 2 4" xfId="5954"/>
    <cellStyle name="Obično 3 3 3 2 2 5" xfId="6199"/>
    <cellStyle name="Obično 3 3 3 2 2 6" xfId="6281"/>
    <cellStyle name="Obično 3 3 3 2 2 7" xfId="6358"/>
    <cellStyle name="Obično 3 3 3 2 2 8" xfId="6435"/>
    <cellStyle name="Obično 3 3 3 2 2 9" xfId="6512"/>
    <cellStyle name="Obično 3 3 3 2 3" xfId="4118"/>
    <cellStyle name="Obično 3 3 3 2 3 10" xfId="6590"/>
    <cellStyle name="Obično 3 3 3 2 3 2" xfId="4119"/>
    <cellStyle name="Obično 3 3 3 2 3 2 2" xfId="6041"/>
    <cellStyle name="Obično 3 3 3 2 3 3" xfId="5870"/>
    <cellStyle name="Obično 3 3 3 2 3 4" xfId="5955"/>
    <cellStyle name="Obično 3 3 3 2 3 5" xfId="6200"/>
    <cellStyle name="Obično 3 3 3 2 3 6" xfId="6282"/>
    <cellStyle name="Obično 3 3 3 2 3 7" xfId="6359"/>
    <cellStyle name="Obično 3 3 3 2 3 8" xfId="6436"/>
    <cellStyle name="Obično 3 3 3 2 3 9" xfId="6513"/>
    <cellStyle name="Obično 3 3 3 2 4" xfId="4120"/>
    <cellStyle name="Obično 3 3 3 2 4 2" xfId="6039"/>
    <cellStyle name="Obično 3 3 3 2 5" xfId="5868"/>
    <cellStyle name="Obično 3 3 3 2 6" xfId="5953"/>
    <cellStyle name="Obično 3 3 3 2 7" xfId="6198"/>
    <cellStyle name="Obično 3 3 3 2 8" xfId="6280"/>
    <cellStyle name="Obično 3 3 3 2 9" xfId="6357"/>
    <cellStyle name="Obično 3 3 3 3" xfId="4121"/>
    <cellStyle name="Obično 3 3 3 3 10" xfId="6514"/>
    <cellStyle name="Obično 3 3 3 3 11" xfId="6591"/>
    <cellStyle name="Obično 3 3 3 3 2" xfId="4122"/>
    <cellStyle name="Obično 3 3 3 3 2 10" xfId="6592"/>
    <cellStyle name="Obično 3 3 3 3 2 2" xfId="4123"/>
    <cellStyle name="Obično 3 3 3 3 2 2 2" xfId="6043"/>
    <cellStyle name="Obično 3 3 3 3 2 3" xfId="5872"/>
    <cellStyle name="Obično 3 3 3 3 2 4" xfId="5957"/>
    <cellStyle name="Obično 3 3 3 3 2 5" xfId="6202"/>
    <cellStyle name="Obično 3 3 3 3 2 6" xfId="6284"/>
    <cellStyle name="Obično 3 3 3 3 2 7" xfId="6361"/>
    <cellStyle name="Obično 3 3 3 3 2 8" xfId="6438"/>
    <cellStyle name="Obično 3 3 3 3 2 9" xfId="6515"/>
    <cellStyle name="Obično 3 3 3 3 3" xfId="4124"/>
    <cellStyle name="Obično 3 3 3 3 3 2" xfId="6042"/>
    <cellStyle name="Obično 3 3 3 3 4" xfId="5871"/>
    <cellStyle name="Obično 3 3 3 3 5" xfId="5956"/>
    <cellStyle name="Obično 3 3 3 3 6" xfId="6201"/>
    <cellStyle name="Obično 3 3 3 3 7" xfId="6283"/>
    <cellStyle name="Obično 3 3 3 3 8" xfId="6360"/>
    <cellStyle name="Obično 3 3 3 3 9" xfId="6437"/>
    <cellStyle name="Obično 3 3 3 4" xfId="4125"/>
    <cellStyle name="Obično 3 3 3 4 10" xfId="6593"/>
    <cellStyle name="Obično 3 3 3 4 2" xfId="4126"/>
    <cellStyle name="Obično 3 3 3 4 2 2" xfId="6044"/>
    <cellStyle name="Obično 3 3 3 4 3" xfId="5873"/>
    <cellStyle name="Obično 3 3 3 4 4" xfId="5958"/>
    <cellStyle name="Obično 3 3 3 4 5" xfId="6203"/>
    <cellStyle name="Obično 3 3 3 4 6" xfId="6285"/>
    <cellStyle name="Obično 3 3 3 4 7" xfId="6362"/>
    <cellStyle name="Obično 3 3 3 4 8" xfId="6439"/>
    <cellStyle name="Obično 3 3 3 4 9" xfId="6516"/>
    <cellStyle name="Obično 3 3 3 5" xfId="4127"/>
    <cellStyle name="Obično 3 3 3 5 10" xfId="6594"/>
    <cellStyle name="Obično 3 3 3 5 2" xfId="4128"/>
    <cellStyle name="Obično 3 3 3 5 2 2" xfId="6045"/>
    <cellStyle name="Obično 3 3 3 5 3" xfId="5874"/>
    <cellStyle name="Obično 3 3 3 5 4" xfId="5959"/>
    <cellStyle name="Obično 3 3 3 5 5" xfId="6204"/>
    <cellStyle name="Obično 3 3 3 5 6" xfId="6286"/>
    <cellStyle name="Obično 3 3 3 5 7" xfId="6363"/>
    <cellStyle name="Obično 3 3 3 5 8" xfId="6440"/>
    <cellStyle name="Obično 3 3 3 5 9" xfId="6517"/>
    <cellStyle name="Obično 3 3 3 6" xfId="4129"/>
    <cellStyle name="Obično 3 3 3 6 2" xfId="6038"/>
    <cellStyle name="Obično 3 3 3 7" xfId="5867"/>
    <cellStyle name="Obično 3 3 3 8" xfId="5952"/>
    <cellStyle name="Obično 3 3 3 9" xfId="6197"/>
    <cellStyle name="Obično 3 3 4" xfId="4130"/>
    <cellStyle name="Obično 3 3 4 10" xfId="6441"/>
    <cellStyle name="Obično 3 3 4 11" xfId="6518"/>
    <cellStyle name="Obično 3 3 4 12" xfId="6595"/>
    <cellStyle name="Obično 3 3 4 2" xfId="4131"/>
    <cellStyle name="Obično 3 3 4 2 10" xfId="6596"/>
    <cellStyle name="Obično 3 3 4 2 2" xfId="4132"/>
    <cellStyle name="Obično 3 3 4 2 2 2" xfId="6047"/>
    <cellStyle name="Obično 3 3 4 2 3" xfId="5876"/>
    <cellStyle name="Obično 3 3 4 2 4" xfId="5961"/>
    <cellStyle name="Obično 3 3 4 2 5" xfId="6206"/>
    <cellStyle name="Obično 3 3 4 2 6" xfId="6288"/>
    <cellStyle name="Obično 3 3 4 2 7" xfId="6365"/>
    <cellStyle name="Obično 3 3 4 2 8" xfId="6442"/>
    <cellStyle name="Obično 3 3 4 2 9" xfId="6519"/>
    <cellStyle name="Obično 3 3 4 3" xfId="4133"/>
    <cellStyle name="Obično 3 3 4 3 10" xfId="6597"/>
    <cellStyle name="Obično 3 3 4 3 2" xfId="4134"/>
    <cellStyle name="Obično 3 3 4 3 2 2" xfId="6048"/>
    <cellStyle name="Obično 3 3 4 3 3" xfId="5877"/>
    <cellStyle name="Obično 3 3 4 3 4" xfId="5962"/>
    <cellStyle name="Obično 3 3 4 3 5" xfId="6207"/>
    <cellStyle name="Obično 3 3 4 3 6" xfId="6289"/>
    <cellStyle name="Obično 3 3 4 3 7" xfId="6366"/>
    <cellStyle name="Obično 3 3 4 3 8" xfId="6443"/>
    <cellStyle name="Obično 3 3 4 3 9" xfId="6520"/>
    <cellStyle name="Obično 3 3 4 4" xfId="4135"/>
    <cellStyle name="Obično 3 3 4 4 2" xfId="6046"/>
    <cellStyle name="Obično 3 3 4 5" xfId="5875"/>
    <cellStyle name="Obično 3 3 4 6" xfId="5960"/>
    <cellStyle name="Obično 3 3 4 7" xfId="6205"/>
    <cellStyle name="Obično 3 3 4 8" xfId="6287"/>
    <cellStyle name="Obično 3 3 4 9" xfId="6364"/>
    <cellStyle name="Obično 3 3 5" xfId="4136"/>
    <cellStyle name="Obično 3 3 5 10" xfId="6521"/>
    <cellStyle name="Obično 3 3 5 11" xfId="6598"/>
    <cellStyle name="Obično 3 3 5 2" xfId="4137"/>
    <cellStyle name="Obično 3 3 5 2 10" xfId="6599"/>
    <cellStyle name="Obično 3 3 5 2 2" xfId="4138"/>
    <cellStyle name="Obično 3 3 5 2 2 2" xfId="6050"/>
    <cellStyle name="Obično 3 3 5 2 3" xfId="5879"/>
    <cellStyle name="Obično 3 3 5 2 4" xfId="5964"/>
    <cellStyle name="Obično 3 3 5 2 5" xfId="6209"/>
    <cellStyle name="Obično 3 3 5 2 6" xfId="6291"/>
    <cellStyle name="Obično 3 3 5 2 7" xfId="6368"/>
    <cellStyle name="Obično 3 3 5 2 8" xfId="6445"/>
    <cellStyle name="Obično 3 3 5 2 9" xfId="6522"/>
    <cellStyle name="Obično 3 3 5 3" xfId="4139"/>
    <cellStyle name="Obično 3 3 5 3 2" xfId="6049"/>
    <cellStyle name="Obično 3 3 5 4" xfId="5878"/>
    <cellStyle name="Obično 3 3 5 5" xfId="5963"/>
    <cellStyle name="Obično 3 3 5 6" xfId="6208"/>
    <cellStyle name="Obično 3 3 5 7" xfId="6290"/>
    <cellStyle name="Obično 3 3 5 8" xfId="6367"/>
    <cellStyle name="Obično 3 3 5 9" xfId="6444"/>
    <cellStyle name="Obično 3 3 6" xfId="4140"/>
    <cellStyle name="Obično 3 3 6 10" xfId="6600"/>
    <cellStyle name="Obično 3 3 6 2" xfId="4141"/>
    <cellStyle name="Obično 3 3 6 2 2" xfId="6051"/>
    <cellStyle name="Obično 3 3 6 3" xfId="5880"/>
    <cellStyle name="Obično 3 3 6 4" xfId="5965"/>
    <cellStyle name="Obično 3 3 6 5" xfId="6210"/>
    <cellStyle name="Obično 3 3 6 6" xfId="6292"/>
    <cellStyle name="Obično 3 3 6 7" xfId="6369"/>
    <cellStyle name="Obično 3 3 6 8" xfId="6446"/>
    <cellStyle name="Obično 3 3 6 9" xfId="6523"/>
    <cellStyle name="Obično 3 3 7" xfId="4142"/>
    <cellStyle name="Obično 3 3 7 10" xfId="6601"/>
    <cellStyle name="Obično 3 3 7 2" xfId="4143"/>
    <cellStyle name="Obično 3 3 7 2 2" xfId="6052"/>
    <cellStyle name="Obično 3 3 7 3" xfId="5881"/>
    <cellStyle name="Obično 3 3 7 4" xfId="5966"/>
    <cellStyle name="Obično 3 3 7 5" xfId="6211"/>
    <cellStyle name="Obično 3 3 7 6" xfId="6293"/>
    <cellStyle name="Obično 3 3 7 7" xfId="6370"/>
    <cellStyle name="Obično 3 3 7 8" xfId="6447"/>
    <cellStyle name="Obično 3 3 7 9" xfId="6524"/>
    <cellStyle name="Obično 3 3 8" xfId="4144"/>
    <cellStyle name="Obično 3 3 8 2" xfId="6026"/>
    <cellStyle name="Obično 3 3 9" xfId="5855"/>
    <cellStyle name="Obično 3 4" xfId="4145"/>
    <cellStyle name="Obično 3 5" xfId="4146"/>
    <cellStyle name="Obično 3 6" xfId="4147"/>
    <cellStyle name="Obično 3 7" xfId="4148"/>
    <cellStyle name="Obično 3 7 10" xfId="6603"/>
    <cellStyle name="Obično 3 7 2" xfId="4149"/>
    <cellStyle name="Obično 3 7 2 2" xfId="6054"/>
    <cellStyle name="Obično 3 7 3" xfId="5891"/>
    <cellStyle name="Obično 3 7 4" xfId="5974"/>
    <cellStyle name="Obično 3 7 5" xfId="6213"/>
    <cellStyle name="Obično 3 7 6" xfId="6295"/>
    <cellStyle name="Obično 3 7 7" xfId="6372"/>
    <cellStyle name="Obično 3 7 8" xfId="6449"/>
    <cellStyle name="Obično 3 7 9" xfId="6526"/>
    <cellStyle name="Obično 3 8" xfId="1186"/>
    <cellStyle name="Obično 3 9" xfId="4150"/>
    <cellStyle name="Obično 3 9 10" xfId="6608"/>
    <cellStyle name="Obično 3 9 2" xfId="4151"/>
    <cellStyle name="Obično 3 9 2 2" xfId="6059"/>
    <cellStyle name="Obično 3 9 3" xfId="5896"/>
    <cellStyle name="Obično 3 9 4" xfId="5981"/>
    <cellStyle name="Obično 3 9 5" xfId="6218"/>
    <cellStyle name="Obično 3 9 6" xfId="6300"/>
    <cellStyle name="Obično 3 9 7" xfId="6377"/>
    <cellStyle name="Obično 3 9 8" xfId="6454"/>
    <cellStyle name="Obično 3 9 9" xfId="6531"/>
    <cellStyle name="Obično 4" xfId="4152"/>
    <cellStyle name="Obično 4 2" xfId="1187"/>
    <cellStyle name="Obično 4 2 2" xfId="4153"/>
    <cellStyle name="Obično 4 3" xfId="4154"/>
    <cellStyle name="Obično 4 4" xfId="4155"/>
    <cellStyle name="Obično 5" xfId="4156"/>
    <cellStyle name="Obično 5 2" xfId="4157"/>
    <cellStyle name="Obično 5 3" xfId="4158"/>
    <cellStyle name="Obično 5 4" xfId="4159"/>
    <cellStyle name="Obično 5 5" xfId="4160"/>
    <cellStyle name="Obično 6" xfId="4161"/>
    <cellStyle name="Obično 6 2" xfId="4162"/>
    <cellStyle name="Obično 7" xfId="4163"/>
    <cellStyle name="Obično 7 2" xfId="4164"/>
    <cellStyle name="Obično 7 3" xfId="4165"/>
    <cellStyle name="Obično 7 4" xfId="4166"/>
    <cellStyle name="Obično 8" xfId="4167"/>
    <cellStyle name="Obično 8 2" xfId="4168"/>
    <cellStyle name="Obično 8 3" xfId="4169"/>
    <cellStyle name="Obično 8 4" xfId="4170"/>
    <cellStyle name="Obično 8 5" xfId="4171"/>
    <cellStyle name="Obično 9" xfId="1188"/>
    <cellStyle name="Obično 9 2" xfId="1189"/>
    <cellStyle name="Obično 9 3" xfId="4172"/>
    <cellStyle name="Obično__predložakTroškovnik Stubica by VELJKO 29_3" xfId="4173"/>
    <cellStyle name="Obično_Županija -kotlovnica OŠ Zdenci-novo 2014" xfId="6623"/>
    <cellStyle name="Output" xfId="4174"/>
    <cellStyle name="Output 2" xfId="1190"/>
    <cellStyle name="Output 2 2" xfId="1191"/>
    <cellStyle name="Output 2 2 2" xfId="4175"/>
    <cellStyle name="Output 2 3" xfId="1192"/>
    <cellStyle name="Output 3" xfId="1193"/>
    <cellStyle name="Output 3 10" xfId="4176"/>
    <cellStyle name="Output 3 11" xfId="4177"/>
    <cellStyle name="Output 3 12" xfId="4178"/>
    <cellStyle name="Output 3 13" xfId="4179"/>
    <cellStyle name="Output 3 14" xfId="4180"/>
    <cellStyle name="Output 3 15" xfId="4181"/>
    <cellStyle name="Output 3 16" xfId="4182"/>
    <cellStyle name="Output 3 17" xfId="4183"/>
    <cellStyle name="Output 3 18" xfId="4184"/>
    <cellStyle name="Output 3 19" xfId="4185"/>
    <cellStyle name="Output 3 2" xfId="1194"/>
    <cellStyle name="Output 3 3" xfId="1195"/>
    <cellStyle name="Output 3 4" xfId="4186"/>
    <cellStyle name="Output 3 5" xfId="4187"/>
    <cellStyle name="Output 3 6" xfId="4188"/>
    <cellStyle name="Output 3 7" xfId="4189"/>
    <cellStyle name="Output 3 8" xfId="4190"/>
    <cellStyle name="Output 3 9" xfId="4191"/>
    <cellStyle name="Output 4" xfId="1196"/>
    <cellStyle name="Output 4 10" xfId="4192"/>
    <cellStyle name="Output 4 11" xfId="4193"/>
    <cellStyle name="Output 4 12" xfId="4194"/>
    <cellStyle name="Output 4 13" xfId="4195"/>
    <cellStyle name="Output 4 14" xfId="4196"/>
    <cellStyle name="Output 4 15" xfId="4197"/>
    <cellStyle name="Output 4 16" xfId="4198"/>
    <cellStyle name="Output 4 2" xfId="1197"/>
    <cellStyle name="Output 4 3" xfId="1198"/>
    <cellStyle name="Output 4 4" xfId="4199"/>
    <cellStyle name="Output 4 5" xfId="4200"/>
    <cellStyle name="Output 4 6" xfId="4201"/>
    <cellStyle name="Output 4 7" xfId="4202"/>
    <cellStyle name="Output 4 8" xfId="4203"/>
    <cellStyle name="Output 4 9" xfId="4204"/>
    <cellStyle name="Output 5" xfId="1199"/>
    <cellStyle name="Output 5 2" xfId="1200"/>
    <cellStyle name="Output 5 3" xfId="1201"/>
    <cellStyle name="Output 6" xfId="1202"/>
    <cellStyle name="Output 6 2" xfId="1203"/>
    <cellStyle name="Output 6 3" xfId="1204"/>
    <cellStyle name="Percent [0]" xfId="4205"/>
    <cellStyle name="Percent [00]" xfId="4206"/>
    <cellStyle name="Percent [2]" xfId="4207"/>
    <cellStyle name="Percent 10" xfId="1205"/>
    <cellStyle name="Percent 10 2" xfId="1206"/>
    <cellStyle name="Percent 10 2 2" xfId="1207"/>
    <cellStyle name="Percent 10 3" xfId="1208"/>
    <cellStyle name="Percent 10_GO radovi" xfId="1209"/>
    <cellStyle name="Percent 11" xfId="1210"/>
    <cellStyle name="Percent 11 2" xfId="1211"/>
    <cellStyle name="Percent 11 2 2" xfId="1212"/>
    <cellStyle name="Percent 12" xfId="1213"/>
    <cellStyle name="Percent 12 2" xfId="1214"/>
    <cellStyle name="Percent 12 2 2" xfId="1215"/>
    <cellStyle name="Percent 13" xfId="1216"/>
    <cellStyle name="Percent 13 2" xfId="1217"/>
    <cellStyle name="Percent 13 2 2" xfId="1218"/>
    <cellStyle name="Percent 14" xfId="1219"/>
    <cellStyle name="Percent 14 2" xfId="1220"/>
    <cellStyle name="Percent 14 2 2" xfId="1221"/>
    <cellStyle name="Percent 15" xfId="1222"/>
    <cellStyle name="Percent 15 2" xfId="1223"/>
    <cellStyle name="Percent 15 2 2" xfId="1224"/>
    <cellStyle name="Percent 16" xfId="1225"/>
    <cellStyle name="Percent 16 2" xfId="1226"/>
    <cellStyle name="Percent 16 2 2" xfId="1227"/>
    <cellStyle name="Percent 17" xfId="1228"/>
    <cellStyle name="Percent 17 2" xfId="1229"/>
    <cellStyle name="Percent 17 2 2" xfId="1230"/>
    <cellStyle name="Percent 18" xfId="1231"/>
    <cellStyle name="Percent 18 2" xfId="1232"/>
    <cellStyle name="Percent 18 2 2" xfId="1233"/>
    <cellStyle name="Percent 19" xfId="1234"/>
    <cellStyle name="Percent 19 2" xfId="1235"/>
    <cellStyle name="Percent 19 2 2" xfId="1236"/>
    <cellStyle name="Percent 2" xfId="1237"/>
    <cellStyle name="Percent 2 10" xfId="6093"/>
    <cellStyle name="Percent 2 2" xfId="1238"/>
    <cellStyle name="Percent 2 2 2" xfId="1239"/>
    <cellStyle name="Percent 2 2 3" xfId="4208"/>
    <cellStyle name="Percent 2 3" xfId="4209"/>
    <cellStyle name="Percent 2 3 2" xfId="4210"/>
    <cellStyle name="Percent 2 31" xfId="6092"/>
    <cellStyle name="Percent 2 4" xfId="4211"/>
    <cellStyle name="Percent 2 4 2" xfId="4212"/>
    <cellStyle name="Percent 20" xfId="1240"/>
    <cellStyle name="Percent 20 2" xfId="1241"/>
    <cellStyle name="Percent 20 2 2" xfId="1242"/>
    <cellStyle name="Percent 21" xfId="1243"/>
    <cellStyle name="Percent 21 2" xfId="1244"/>
    <cellStyle name="Percent 21 2 2" xfId="1245"/>
    <cellStyle name="Percent 22" xfId="1246"/>
    <cellStyle name="Percent 22 2" xfId="1247"/>
    <cellStyle name="Percent 22 2 2" xfId="1248"/>
    <cellStyle name="Percent 23" xfId="1249"/>
    <cellStyle name="Percent 23 2" xfId="1250"/>
    <cellStyle name="Percent 23 2 2" xfId="1251"/>
    <cellStyle name="Percent 24" xfId="1252"/>
    <cellStyle name="Percent 24 2" xfId="1253"/>
    <cellStyle name="Percent 24 2 2" xfId="1254"/>
    <cellStyle name="Percent 25" xfId="1255"/>
    <cellStyle name="Percent 25 2" xfId="1256"/>
    <cellStyle name="Percent 25 2 2" xfId="1257"/>
    <cellStyle name="Percent 26" xfId="1258"/>
    <cellStyle name="Percent 26 2" xfId="1259"/>
    <cellStyle name="Percent 26 2 2" xfId="1260"/>
    <cellStyle name="Percent 27" xfId="1261"/>
    <cellStyle name="Percent 27 2" xfId="1262"/>
    <cellStyle name="Percent 27 2 2" xfId="1263"/>
    <cellStyle name="Percent 28" xfId="1264"/>
    <cellStyle name="Percent 28 2" xfId="1265"/>
    <cellStyle name="Percent 28 2 2" xfId="1266"/>
    <cellStyle name="Percent 29" xfId="1267"/>
    <cellStyle name="Percent 29 2" xfId="1268"/>
    <cellStyle name="Percent 29 2 2" xfId="1269"/>
    <cellStyle name="Percent 3" xfId="1270"/>
    <cellStyle name="Percent 3 2" xfId="1271"/>
    <cellStyle name="Percent 3 2 2" xfId="1272"/>
    <cellStyle name="Percent 30" xfId="1273"/>
    <cellStyle name="Percent 30 2" xfId="1274"/>
    <cellStyle name="Percent 30 2 2" xfId="1275"/>
    <cellStyle name="Percent 31" xfId="1276"/>
    <cellStyle name="Percent 31 2" xfId="1277"/>
    <cellStyle name="Percent 31 2 2" xfId="1278"/>
    <cellStyle name="Percent 32" xfId="1279"/>
    <cellStyle name="Percent 32 2" xfId="1280"/>
    <cellStyle name="Percent 32 2 2" xfId="1281"/>
    <cellStyle name="Percent 33" xfId="1282"/>
    <cellStyle name="Percent 33 2" xfId="1283"/>
    <cellStyle name="Percent 34" xfId="1284"/>
    <cellStyle name="Percent 34 2" xfId="1285"/>
    <cellStyle name="Percent 4" xfId="1286"/>
    <cellStyle name="Percent 4 2" xfId="1287"/>
    <cellStyle name="Percent 4 2 2" xfId="1288"/>
    <cellStyle name="Percent 5" xfId="1289"/>
    <cellStyle name="Percent 5 2" xfId="1290"/>
    <cellStyle name="Percent 5 2 2" xfId="1291"/>
    <cellStyle name="Percent 6" xfId="1292"/>
    <cellStyle name="Percent 6 2" xfId="1293"/>
    <cellStyle name="Percent 6 2 2" xfId="1294"/>
    <cellStyle name="Percent 7" xfId="1295"/>
    <cellStyle name="Percent 7 2" xfId="1296"/>
    <cellStyle name="Percent 7 2 2" xfId="1297"/>
    <cellStyle name="Percent 8" xfId="1298"/>
    <cellStyle name="Percent 8 2" xfId="1299"/>
    <cellStyle name="Percent 8 2 2" xfId="1300"/>
    <cellStyle name="Percent 9" xfId="1301"/>
    <cellStyle name="Percent 9 2" xfId="1302"/>
    <cellStyle name="Percent 9 2 2" xfId="1303"/>
    <cellStyle name="Postotak 2" xfId="1304"/>
    <cellStyle name="Postotak 2 2" xfId="1305"/>
    <cellStyle name="Postotak 2 2 2" xfId="1306"/>
    <cellStyle name="Postotak 2 2 2 2" xfId="1307"/>
    <cellStyle name="Postotak 2 2 3" xfId="1308"/>
    <cellStyle name="Postotak 2 2 3 2" xfId="1309"/>
    <cellStyle name="Postotak 2 2 3 2 2" xfId="1310"/>
    <cellStyle name="Postotak 2 2 3 3" xfId="1311"/>
    <cellStyle name="Postotak 2 2 3 3 2" xfId="1312"/>
    <cellStyle name="Postotak 2 2 3 4" xfId="1313"/>
    <cellStyle name="Postotak 2 2 4" xfId="1314"/>
    <cellStyle name="Postotak 2 2 4 2" xfId="1315"/>
    <cellStyle name="Postotak 2 2 5" xfId="1316"/>
    <cellStyle name="Postotak 2 2 5 2" xfId="1317"/>
    <cellStyle name="Postotak 2 2 6" xfId="1318"/>
    <cellStyle name="Postotak 2 2 6 2" xfId="1319"/>
    <cellStyle name="Postotak 2 2 6 3" xfId="1320"/>
    <cellStyle name="Postotak 2 2 6 4" xfId="1321"/>
    <cellStyle name="Postotak 2 2 7" xfId="1322"/>
    <cellStyle name="Postotak 2 2 8" xfId="4213"/>
    <cellStyle name="Postotak 2 3" xfId="1323"/>
    <cellStyle name="Postotak 2 4" xfId="4214"/>
    <cellStyle name="Postotak 3" xfId="6091"/>
    <cellStyle name="Postotak 3 2" xfId="6090"/>
    <cellStyle name="Povezana ćelija 2" xfId="1324"/>
    <cellStyle name="Povezana ćelija 2 2" xfId="4215"/>
    <cellStyle name="Praćena hiperveza 10" xfId="1325"/>
    <cellStyle name="Praćena hiperveza 11" xfId="1326"/>
    <cellStyle name="Praćena hiperveza 12" xfId="1327"/>
    <cellStyle name="Praćena hiperveza 13" xfId="1328"/>
    <cellStyle name="Praćena hiperveza 14" xfId="1329"/>
    <cellStyle name="Praćena hiperveza 15" xfId="1330"/>
    <cellStyle name="Praćena hiperveza 16" xfId="1331"/>
    <cellStyle name="Praćena hiperveza 17" xfId="1332"/>
    <cellStyle name="Praćena hiperveza 18" xfId="1333"/>
    <cellStyle name="Praćena hiperveza 19" xfId="1334"/>
    <cellStyle name="Praćena hiperveza 2" xfId="1335"/>
    <cellStyle name="Praćena hiperveza 2 2" xfId="1336"/>
    <cellStyle name="Praćena hiperveza 2 2 2" xfId="1337"/>
    <cellStyle name="Praćena hiperveza 2 2 2 2" xfId="1338"/>
    <cellStyle name="Praćena hiperveza 2 2 3" xfId="1339"/>
    <cellStyle name="Praćena hiperveza 2 2 4" xfId="1340"/>
    <cellStyle name="Praćena hiperveza 2 2 4 2" xfId="1341"/>
    <cellStyle name="Praćena hiperveza 2 2 4 2 2" xfId="1342"/>
    <cellStyle name="Praćena hiperveza 2 2 4 2 3" xfId="1343"/>
    <cellStyle name="Praćena hiperveza 2 2 4 2 4" xfId="1344"/>
    <cellStyle name="Praćena hiperveza 2 2 4 2 5" xfId="1345"/>
    <cellStyle name="Praćena hiperveza 2 2 4 2 6" xfId="5807"/>
    <cellStyle name="Praćena hiperveza 2 2 4 2 6 2" xfId="6089"/>
    <cellStyle name="Praćena hiperveza 2 2 4 3" xfId="1346"/>
    <cellStyle name="Praćena hiperveza 2 2 4 4" xfId="1347"/>
    <cellStyle name="Praćena hiperveza 2 2 4 4 2" xfId="1348"/>
    <cellStyle name="Praćena hiperveza 2 2 4 4 3" xfId="1349"/>
    <cellStyle name="Praćena hiperveza 2 2 4 4 3 2" xfId="1350"/>
    <cellStyle name="Praćena hiperveza 2 2 4 4 4" xfId="6088"/>
    <cellStyle name="Praćena hiperveza 2 2 4 5" xfId="1351"/>
    <cellStyle name="Praćena hiperveza 2 2 4 6" xfId="1352"/>
    <cellStyle name="Praćena hiperveza 2 2 4 7" xfId="1353"/>
    <cellStyle name="Praćena hiperveza 2 2 4 7 2" xfId="4216"/>
    <cellStyle name="Praćena hiperveza 2 2 5" xfId="1354"/>
    <cellStyle name="Praćena hiperveza 2 2 5 2" xfId="1355"/>
    <cellStyle name="Praćena hiperveza 2 2 6" xfId="1356"/>
    <cellStyle name="Praćena hiperveza 2 2 7" xfId="1357"/>
    <cellStyle name="Praćena hiperveza 2 2 7 2" xfId="1358"/>
    <cellStyle name="Praćena hiperveza 2 2 7 3" xfId="1359"/>
    <cellStyle name="Praćena hiperveza 2 2 7 3 2" xfId="1360"/>
    <cellStyle name="Praćena hiperveza 2 2 7 4" xfId="6087"/>
    <cellStyle name="Praćena hiperveza 2 2 8" xfId="1361"/>
    <cellStyle name="Praćena hiperveza 2 2 8 2" xfId="4217"/>
    <cellStyle name="Praćena hiperveza 2 3" xfId="1362"/>
    <cellStyle name="Praćena hiperveza 20" xfId="1363"/>
    <cellStyle name="Praćena hiperveza 21" xfId="1364"/>
    <cellStyle name="Praćena hiperveza 22" xfId="1365"/>
    <cellStyle name="Praćena hiperveza 23" xfId="1366"/>
    <cellStyle name="Praćena hiperveza 24" xfId="1367"/>
    <cellStyle name="Praćena hiperveza 25" xfId="1368"/>
    <cellStyle name="Praćena hiperveza 26" xfId="1369"/>
    <cellStyle name="Praćena hiperveza 27" xfId="1370"/>
    <cellStyle name="Praćena hiperveza 28" xfId="1371"/>
    <cellStyle name="Praćena hiperveza 29" xfId="1372"/>
    <cellStyle name="Praćena hiperveza 3" xfId="1373"/>
    <cellStyle name="Praćena hiperveza 3 2" xfId="1374"/>
    <cellStyle name="Praćena hiperveza 3 2 2" xfId="1375"/>
    <cellStyle name="Praćena hiperveza 3 2 2 2" xfId="1376"/>
    <cellStyle name="Praćena hiperveza 3 2 3" xfId="1377"/>
    <cellStyle name="Praćena hiperveza 3 2 4" xfId="1378"/>
    <cellStyle name="Praćena hiperveza 3 2 4 2" xfId="1379"/>
    <cellStyle name="Praćena hiperveza 3 2 4 2 2" xfId="1380"/>
    <cellStyle name="Praćena hiperveza 3 2 4 2 3" xfId="1381"/>
    <cellStyle name="Praćena hiperveza 3 2 4 2 4" xfId="1382"/>
    <cellStyle name="Praćena hiperveza 3 2 4 2 5" xfId="1383"/>
    <cellStyle name="Praćena hiperveza 3 2 4 2 6" xfId="5808"/>
    <cellStyle name="Praćena hiperveza 3 2 4 2 6 2" xfId="6086"/>
    <cellStyle name="Praćena hiperveza 3 2 4 3" xfId="1384"/>
    <cellStyle name="Praćena hiperveza 3 2 4 4" xfId="1385"/>
    <cellStyle name="Praćena hiperveza 3 2 4 4 2" xfId="1386"/>
    <cellStyle name="Praćena hiperveza 3 2 4 4 3" xfId="1387"/>
    <cellStyle name="Praćena hiperveza 3 2 4 4 3 2" xfId="1388"/>
    <cellStyle name="Praćena hiperveza 3 2 4 4 4" xfId="6085"/>
    <cellStyle name="Praćena hiperveza 3 2 4 5" xfId="1389"/>
    <cellStyle name="Praćena hiperveza 3 2 4 6" xfId="1390"/>
    <cellStyle name="Praćena hiperveza 3 2 4 7" xfId="1391"/>
    <cellStyle name="Praćena hiperveza 3 2 4 7 2" xfId="4218"/>
    <cellStyle name="Praćena hiperveza 3 2 5" xfId="1392"/>
    <cellStyle name="Praćena hiperveza 3 2 5 2" xfId="1393"/>
    <cellStyle name="Praćena hiperveza 3 2 6" xfId="1394"/>
    <cellStyle name="Praćena hiperveza 3 2 7" xfId="1395"/>
    <cellStyle name="Praćena hiperveza 3 2 7 2" xfId="1396"/>
    <cellStyle name="Praćena hiperveza 3 2 7 3" xfId="1397"/>
    <cellStyle name="Praćena hiperveza 3 2 7 3 2" xfId="1398"/>
    <cellStyle name="Praćena hiperveza 3 2 7 4" xfId="6084"/>
    <cellStyle name="Praćena hiperveza 3 2 8" xfId="1399"/>
    <cellStyle name="Praćena hiperveza 3 2 8 2" xfId="4219"/>
    <cellStyle name="Praćena hiperveza 3 3" xfId="1400"/>
    <cellStyle name="Praćena hiperveza 30" xfId="1401"/>
    <cellStyle name="Praćena hiperveza 31" xfId="1402"/>
    <cellStyle name="Praćena hiperveza 32" xfId="1403"/>
    <cellStyle name="Praćena hiperveza 33" xfId="1404"/>
    <cellStyle name="Praćena hiperveza 34" xfId="1405"/>
    <cellStyle name="Praćena hiperveza 35" xfId="1406"/>
    <cellStyle name="Praćena hiperveza 36" xfId="1407"/>
    <cellStyle name="Praćena hiperveza 37" xfId="1408"/>
    <cellStyle name="Praćena hiperveza 38" xfId="1409"/>
    <cellStyle name="Praćena hiperveza 39" xfId="1410"/>
    <cellStyle name="Praćena hiperveza 4" xfId="1411"/>
    <cellStyle name="Praćena hiperveza 4 2" xfId="1412"/>
    <cellStyle name="Praćena hiperveza 4 2 2" xfId="1413"/>
    <cellStyle name="Praćena hiperveza 4 2 2 2" xfId="1414"/>
    <cellStyle name="Praćena hiperveza 4 2 3" xfId="1415"/>
    <cellStyle name="Praćena hiperveza 4 2 4" xfId="1416"/>
    <cellStyle name="Praćena hiperveza 4 2 4 2" xfId="1417"/>
    <cellStyle name="Praćena hiperveza 4 2 4 2 2" xfId="1418"/>
    <cellStyle name="Praćena hiperveza 4 2 4 2 3" xfId="1419"/>
    <cellStyle name="Praćena hiperveza 4 2 4 2 4" xfId="1420"/>
    <cellStyle name="Praćena hiperveza 4 2 4 2 5" xfId="1421"/>
    <cellStyle name="Praćena hiperveza 4 2 4 2 6" xfId="5809"/>
    <cellStyle name="Praćena hiperveza 4 2 4 2 6 2" xfId="6083"/>
    <cellStyle name="Praćena hiperveza 4 2 4 3" xfId="1422"/>
    <cellStyle name="Praćena hiperveza 4 2 4 4" xfId="1423"/>
    <cellStyle name="Praćena hiperveza 4 2 4 4 2" xfId="1424"/>
    <cellStyle name="Praćena hiperveza 4 2 4 4 3" xfId="1425"/>
    <cellStyle name="Praćena hiperveza 4 2 4 4 3 2" xfId="1426"/>
    <cellStyle name="Praćena hiperveza 4 2 4 4 4" xfId="6082"/>
    <cellStyle name="Praćena hiperveza 4 2 4 5" xfId="1427"/>
    <cellStyle name="Praćena hiperveza 4 2 4 6" xfId="1428"/>
    <cellStyle name="Praćena hiperveza 4 2 4 7" xfId="1429"/>
    <cellStyle name="Praćena hiperveza 4 2 4 7 2" xfId="4220"/>
    <cellStyle name="Praćena hiperveza 4 2 5" xfId="1430"/>
    <cellStyle name="Praćena hiperveza 4 2 5 2" xfId="1431"/>
    <cellStyle name="Praćena hiperveza 4 2 6" xfId="1432"/>
    <cellStyle name="Praćena hiperveza 4 2 7" xfId="1433"/>
    <cellStyle name="Praćena hiperveza 4 2 7 2" xfId="1434"/>
    <cellStyle name="Praćena hiperveza 4 2 7 3" xfId="1435"/>
    <cellStyle name="Praćena hiperveza 4 2 7 3 2" xfId="1436"/>
    <cellStyle name="Praćena hiperveza 4 2 7 4" xfId="6081"/>
    <cellStyle name="Praćena hiperveza 4 2 8" xfId="1437"/>
    <cellStyle name="Praćena hiperveza 4 2 8 2" xfId="4221"/>
    <cellStyle name="Praćena hiperveza 4 3" xfId="1438"/>
    <cellStyle name="Praćena hiperveza 40" xfId="1439"/>
    <cellStyle name="Praćena hiperveza 41" xfId="1440"/>
    <cellStyle name="Praćena hiperveza 42" xfId="1441"/>
    <cellStyle name="Praćena hiperveza 43" xfId="1442"/>
    <cellStyle name="Praćena hiperveza 44" xfId="1443"/>
    <cellStyle name="Praćena hiperveza 45" xfId="1444"/>
    <cellStyle name="Praćena hiperveza 46" xfId="1445"/>
    <cellStyle name="Praćena hiperveza 47" xfId="1446"/>
    <cellStyle name="Praćena hiperveza 48" xfId="1447"/>
    <cellStyle name="Praćena hiperveza 49" xfId="1448"/>
    <cellStyle name="Praćena hiperveza 5" xfId="1449"/>
    <cellStyle name="Praćena hiperveza 5 2" xfId="1450"/>
    <cellStyle name="Praćena hiperveza 5 2 2" xfId="1451"/>
    <cellStyle name="Praćena hiperveza 5 2 2 2" xfId="1452"/>
    <cellStyle name="Praćena hiperveza 5 2 3" xfId="1453"/>
    <cellStyle name="Praćena hiperveza 5 2 4" xfId="1454"/>
    <cellStyle name="Praćena hiperveza 5 2 4 2" xfId="1455"/>
    <cellStyle name="Praćena hiperveza 5 2 4 2 2" xfId="1456"/>
    <cellStyle name="Praćena hiperveza 5 2 4 2 3" xfId="1457"/>
    <cellStyle name="Praćena hiperveza 5 2 4 2 4" xfId="1458"/>
    <cellStyle name="Praćena hiperveza 5 2 4 2 5" xfId="1459"/>
    <cellStyle name="Praćena hiperveza 5 2 4 2 6" xfId="5810"/>
    <cellStyle name="Praćena hiperveza 5 2 4 2 6 2" xfId="6080"/>
    <cellStyle name="Praćena hiperveza 5 2 4 3" xfId="1460"/>
    <cellStyle name="Praćena hiperveza 5 2 4 4" xfId="1461"/>
    <cellStyle name="Praćena hiperveza 5 2 4 4 2" xfId="1462"/>
    <cellStyle name="Praćena hiperveza 5 2 4 4 3" xfId="1463"/>
    <cellStyle name="Praćena hiperveza 5 2 4 4 3 2" xfId="1464"/>
    <cellStyle name="Praćena hiperveza 5 2 4 4 4" xfId="6079"/>
    <cellStyle name="Praćena hiperveza 5 2 4 5" xfId="1465"/>
    <cellStyle name="Praćena hiperveza 5 2 4 6" xfId="1466"/>
    <cellStyle name="Praćena hiperveza 5 2 4 7" xfId="1467"/>
    <cellStyle name="Praćena hiperveza 5 2 4 7 2" xfId="4222"/>
    <cellStyle name="Praćena hiperveza 5 2 5" xfId="1468"/>
    <cellStyle name="Praćena hiperveza 5 2 5 2" xfId="1469"/>
    <cellStyle name="Praćena hiperveza 5 2 6" xfId="1470"/>
    <cellStyle name="Praćena hiperveza 5 2 7" xfId="1471"/>
    <cellStyle name="Praćena hiperveza 5 2 7 2" xfId="1472"/>
    <cellStyle name="Praćena hiperveza 5 2 7 3" xfId="1473"/>
    <cellStyle name="Praćena hiperveza 5 2 7 3 2" xfId="1474"/>
    <cellStyle name="Praćena hiperveza 5 2 7 4" xfId="6078"/>
    <cellStyle name="Praćena hiperveza 5 2 8" xfId="1475"/>
    <cellStyle name="Praćena hiperveza 5 2 8 2" xfId="4223"/>
    <cellStyle name="Praćena hiperveza 5 3" xfId="1476"/>
    <cellStyle name="Praćena hiperveza 50" xfId="1477"/>
    <cellStyle name="Praćena hiperveza 51" xfId="1478"/>
    <cellStyle name="Praćena hiperveza 52" xfId="1479"/>
    <cellStyle name="Praćena hiperveza 53" xfId="1480"/>
    <cellStyle name="Praćena hiperveza 54" xfId="1481"/>
    <cellStyle name="Praćena hiperveza 55" xfId="1482"/>
    <cellStyle name="Praćena hiperveza 56" xfId="1483"/>
    <cellStyle name="Praćena hiperveza 57" xfId="1484"/>
    <cellStyle name="Praćena hiperveza 58" xfId="1485"/>
    <cellStyle name="Praćena hiperveza 59" xfId="1486"/>
    <cellStyle name="Praćena hiperveza 6" xfId="1487"/>
    <cellStyle name="Praćena hiperveza 60" xfId="1488"/>
    <cellStyle name="Praćena hiperveza 61" xfId="1489"/>
    <cellStyle name="Praćena hiperveza 7" xfId="1490"/>
    <cellStyle name="Praćena hiperveza 8" xfId="1491"/>
    <cellStyle name="Praćena hiperveza 9" xfId="1492"/>
    <cellStyle name="PrePop Currency (0)" xfId="4224"/>
    <cellStyle name="PrePop Currency (0) 2" xfId="4225"/>
    <cellStyle name="PrePop Currency (2)" xfId="4226"/>
    <cellStyle name="PrePop Currency (2) 2" xfId="4227"/>
    <cellStyle name="PrePop Units (0)" xfId="4228"/>
    <cellStyle name="PrePop Units (0) 2" xfId="4229"/>
    <cellStyle name="PrePop Units (1)" xfId="4230"/>
    <cellStyle name="PrePop Units (1) 2" xfId="4231"/>
    <cellStyle name="PrePop Units (2)" xfId="4232"/>
    <cellStyle name="PrePop Units (2) 2" xfId="4233"/>
    <cellStyle name="Provjera ćelije 2" xfId="1493"/>
    <cellStyle name="Provjera ćelije 2 2" xfId="1494"/>
    <cellStyle name="Provjera ćelije 2 3" xfId="4234"/>
    <cellStyle name="RO" xfId="1495"/>
    <cellStyle name="Schlecht" xfId="4235"/>
    <cellStyle name="Standard" xfId="4236"/>
    <cellStyle name="Stil 1" xfId="1496"/>
    <cellStyle name="Stil 1 2" xfId="1497"/>
    <cellStyle name="Stil 1 2 2" xfId="4237"/>
    <cellStyle name="Stil 1 3" xfId="1498"/>
    <cellStyle name="Stil 1 4" xfId="1499"/>
    <cellStyle name="Style 1" xfId="1500"/>
    <cellStyle name="Style 1 2" xfId="1501"/>
    <cellStyle name="Style 1 2 2" xfId="1502"/>
    <cellStyle name="Style 1 3" xfId="1503"/>
    <cellStyle name="Style 1 4" xfId="4238"/>
    <cellStyle name="Tekst objašnjenja 2" xfId="1504"/>
    <cellStyle name="Tekst upozorenja 2" xfId="1505"/>
    <cellStyle name="Tekst upozorenja 3" xfId="4239"/>
    <cellStyle name="Text" xfId="1506"/>
    <cellStyle name="Text Indent A" xfId="4240"/>
    <cellStyle name="Text Indent B" xfId="4241"/>
    <cellStyle name="Text Indent C" xfId="4242"/>
    <cellStyle name="Title" xfId="4243"/>
    <cellStyle name="Title 2" xfId="1507"/>
    <cellStyle name="Title 2 2" xfId="1508"/>
    <cellStyle name="Title 2 2 2" xfId="4244"/>
    <cellStyle name="Title 3" xfId="1509"/>
    <cellStyle name="Title 3 10" xfId="4245"/>
    <cellStyle name="Title 3 11" xfId="4246"/>
    <cellStyle name="Title 3 12" xfId="4247"/>
    <cellStyle name="Title 3 13" xfId="4248"/>
    <cellStyle name="Title 3 14" xfId="4249"/>
    <cellStyle name="Title 3 15" xfId="4250"/>
    <cellStyle name="Title 3 16" xfId="4251"/>
    <cellStyle name="Title 3 17" xfId="4252"/>
    <cellStyle name="Title 3 18" xfId="4253"/>
    <cellStyle name="Title 3 18 2" xfId="5195"/>
    <cellStyle name="Title 3 18 3" xfId="4899"/>
    <cellStyle name="Title 3 19" xfId="4254"/>
    <cellStyle name="Title 3 19 2" xfId="5196"/>
    <cellStyle name="Title 3 19 3" xfId="4900"/>
    <cellStyle name="Title 3 2" xfId="1510"/>
    <cellStyle name="Title 3 2 2" xfId="4255"/>
    <cellStyle name="Title 3 2 3" xfId="4901"/>
    <cellStyle name="Title 3 3" xfId="4256"/>
    <cellStyle name="Title 3 3 2" xfId="5197"/>
    <cellStyle name="Title 3 3 3" xfId="4902"/>
    <cellStyle name="Title 3 4" xfId="4257"/>
    <cellStyle name="Title 3 4 2" xfId="5198"/>
    <cellStyle name="Title 3 4 3" xfId="4903"/>
    <cellStyle name="Title 3 5" xfId="4258"/>
    <cellStyle name="Title 3 5 2" xfId="5199"/>
    <cellStyle name="Title 3 5 3" xfId="4904"/>
    <cellStyle name="Title 3 6" xfId="4259"/>
    <cellStyle name="Title 3 6 2" xfId="5200"/>
    <cellStyle name="Title 3 6 3" xfId="4905"/>
    <cellStyle name="Title 3 7" xfId="4260"/>
    <cellStyle name="Title 3 7 2" xfId="5201"/>
    <cellStyle name="Title 3 7 3" xfId="4906"/>
    <cellStyle name="Title 3 8" xfId="4261"/>
    <cellStyle name="Title 3 8 2" xfId="5202"/>
    <cellStyle name="Title 3 8 3" xfId="4907"/>
    <cellStyle name="Title 3 9" xfId="4262"/>
    <cellStyle name="Title 3 9 2" xfId="5203"/>
    <cellStyle name="Title 3 9 3" xfId="4908"/>
    <cellStyle name="Title 4" xfId="1511"/>
    <cellStyle name="Title 4 10" xfId="4264"/>
    <cellStyle name="Title 4 10 2" xfId="5204"/>
    <cellStyle name="Title 4 10 3" xfId="4910"/>
    <cellStyle name="Title 4 11" xfId="4265"/>
    <cellStyle name="Title 4 11 2" xfId="5205"/>
    <cellStyle name="Title 4 11 3" xfId="4911"/>
    <cellStyle name="Title 4 12" xfId="4266"/>
    <cellStyle name="Title 4 12 2" xfId="5206"/>
    <cellStyle name="Title 4 12 3" xfId="5136"/>
    <cellStyle name="Title 4 13" xfId="4267"/>
    <cellStyle name="Title 4 13 2" xfId="5207"/>
    <cellStyle name="Title 4 13 3" xfId="4912"/>
    <cellStyle name="Title 4 14" xfId="4268"/>
    <cellStyle name="Title 4 14 2" xfId="5208"/>
    <cellStyle name="Title 4 14 3" xfId="4913"/>
    <cellStyle name="Title 4 15" xfId="4269"/>
    <cellStyle name="Title 4 15 2" xfId="5209"/>
    <cellStyle name="Title 4 15 3" xfId="4914"/>
    <cellStyle name="Title 4 16" xfId="4270"/>
    <cellStyle name="Title 4 16 2" xfId="5210"/>
    <cellStyle name="Title 4 16 3" xfId="5731"/>
    <cellStyle name="Title 4 17" xfId="4263"/>
    <cellStyle name="Title 4 18" xfId="4909"/>
    <cellStyle name="Title 4 2" xfId="1512"/>
    <cellStyle name="Title 4 2 2" xfId="4271"/>
    <cellStyle name="Title 4 2 3" xfId="5730"/>
    <cellStyle name="Title 4 3" xfId="4272"/>
    <cellStyle name="Title 4 3 2" xfId="5211"/>
    <cellStyle name="Title 4 3 3" xfId="4915"/>
    <cellStyle name="Title 4 4" xfId="4273"/>
    <cellStyle name="Title 4 4 2" xfId="5212"/>
    <cellStyle name="Title 4 4 3" xfId="4916"/>
    <cellStyle name="Title 4 5" xfId="4274"/>
    <cellStyle name="Title 4 5 2" xfId="5213"/>
    <cellStyle name="Title 4 5 3" xfId="4917"/>
    <cellStyle name="Title 4 6" xfId="4275"/>
    <cellStyle name="Title 4 6 2" xfId="5214"/>
    <cellStyle name="Title 4 6 3" xfId="5042"/>
    <cellStyle name="Title 4 7" xfId="4276"/>
    <cellStyle name="Title 4 7 2" xfId="5215"/>
    <cellStyle name="Title 4 7 3" xfId="4965"/>
    <cellStyle name="Title 4 8" xfId="4277"/>
    <cellStyle name="Title 4 8 2" xfId="5216"/>
    <cellStyle name="Title 4 8 3" xfId="4918"/>
    <cellStyle name="Title 4 9" xfId="4278"/>
    <cellStyle name="Title 4 9 2" xfId="5217"/>
    <cellStyle name="Title 4 9 3" xfId="4919"/>
    <cellStyle name="Title 5" xfId="1513"/>
    <cellStyle name="Title 5 2" xfId="1514"/>
    <cellStyle name="Title 5 2 2" xfId="4280"/>
    <cellStyle name="Title 5 2 3" xfId="5167"/>
    <cellStyle name="Title 5 3" xfId="4279"/>
    <cellStyle name="Title 5 4" xfId="5035"/>
    <cellStyle name="Title 6" xfId="1515"/>
    <cellStyle name="Title 6 2" xfId="1516"/>
    <cellStyle name="Title 6 2 2" xfId="4282"/>
    <cellStyle name="Title 6 2 3" xfId="5148"/>
    <cellStyle name="Title 6 3" xfId="4281"/>
    <cellStyle name="Title 6 4" xfId="4920"/>
    <cellStyle name="Total" xfId="1517"/>
    <cellStyle name="Total 2" xfId="1518"/>
    <cellStyle name="Total 2 2" xfId="1519"/>
    <cellStyle name="Total 2 2 2" xfId="4286"/>
    <cellStyle name="Total 2 2 2 2" xfId="5218"/>
    <cellStyle name="Total 2 2 2 3" xfId="5076"/>
    <cellStyle name="Total 2 2 3" xfId="4285"/>
    <cellStyle name="Total 2 2 4" xfId="4922"/>
    <cellStyle name="Total 2 3" xfId="1520"/>
    <cellStyle name="Total 2 3 2" xfId="4287"/>
    <cellStyle name="Total 2 3 3" xfId="5004"/>
    <cellStyle name="Total 2 4" xfId="4288"/>
    <cellStyle name="Total 2 4 2" xfId="5219"/>
    <cellStyle name="Total 2 4 3" xfId="4923"/>
    <cellStyle name="Total 2 5" xfId="4284"/>
    <cellStyle name="Total 2 6" xfId="4921"/>
    <cellStyle name="Total 3" xfId="1521"/>
    <cellStyle name="Total 3 10" xfId="4290"/>
    <cellStyle name="Total 3 10 2" xfId="5220"/>
    <cellStyle name="Total 3 10 3" xfId="5070"/>
    <cellStyle name="Total 3 11" xfId="4291"/>
    <cellStyle name="Total 3 11 2" xfId="5221"/>
    <cellStyle name="Total 3 11 3" xfId="4925"/>
    <cellStyle name="Total 3 12" xfId="4292"/>
    <cellStyle name="Total 3 12 2" xfId="5222"/>
    <cellStyle name="Total 3 12 3" xfId="5099"/>
    <cellStyle name="Total 3 13" xfId="4293"/>
    <cellStyle name="Total 3 13 2" xfId="5223"/>
    <cellStyle name="Total 3 13 3" xfId="4926"/>
    <cellStyle name="Total 3 14" xfId="4294"/>
    <cellStyle name="Total 3 14 2" xfId="5224"/>
    <cellStyle name="Total 3 14 3" xfId="5096"/>
    <cellStyle name="Total 3 15" xfId="4295"/>
    <cellStyle name="Total 3 15 2" xfId="5225"/>
    <cellStyle name="Total 3 15 3" xfId="5161"/>
    <cellStyle name="Total 3 16" xfId="4296"/>
    <cellStyle name="Total 3 16 2" xfId="5226"/>
    <cellStyle name="Total 3 16 3" xfId="5728"/>
    <cellStyle name="Total 3 17" xfId="4297"/>
    <cellStyle name="Total 3 17 2" xfId="5227"/>
    <cellStyle name="Total 3 17 3" xfId="4927"/>
    <cellStyle name="Total 3 18" xfId="4298"/>
    <cellStyle name="Total 3 18 2" xfId="5228"/>
    <cellStyle name="Total 3 18 3" xfId="5068"/>
    <cellStyle name="Total 3 19" xfId="4299"/>
    <cellStyle name="Total 3 19 2" xfId="5229"/>
    <cellStyle name="Total 3 19 3" xfId="5013"/>
    <cellStyle name="Total 3 2" xfId="1522"/>
    <cellStyle name="Total 3 2 2" xfId="4300"/>
    <cellStyle name="Total 3 2 3" xfId="4928"/>
    <cellStyle name="Total 3 20" xfId="4289"/>
    <cellStyle name="Total 3 21" xfId="4924"/>
    <cellStyle name="Total 3 3" xfId="1523"/>
    <cellStyle name="Total 3 3 2" xfId="4301"/>
    <cellStyle name="Total 3 3 3" xfId="5122"/>
    <cellStyle name="Total 3 4" xfId="4302"/>
    <cellStyle name="Total 3 4 2" xfId="5230"/>
    <cellStyle name="Total 3 4 3" xfId="4929"/>
    <cellStyle name="Total 3 5" xfId="4303"/>
    <cellStyle name="Total 3 5 2" xfId="5231"/>
    <cellStyle name="Total 3 5 3" xfId="4930"/>
    <cellStyle name="Total 3 6" xfId="4304"/>
    <cellStyle name="Total 3 6 2" xfId="5232"/>
    <cellStyle name="Total 3 6 3" xfId="4931"/>
    <cellStyle name="Total 3 7" xfId="4305"/>
    <cellStyle name="Total 3 7 2" xfId="5233"/>
    <cellStyle name="Total 3 7 3" xfId="4966"/>
    <cellStyle name="Total 3 8" xfId="4306"/>
    <cellStyle name="Total 3 8 2" xfId="5234"/>
    <cellStyle name="Total 3 8 3" xfId="5104"/>
    <cellStyle name="Total 3 9" xfId="4307"/>
    <cellStyle name="Total 3 9 2" xfId="5235"/>
    <cellStyle name="Total 3 9 3" xfId="5123"/>
    <cellStyle name="Total 4" xfId="1524"/>
    <cellStyle name="Total 4 10" xfId="4309"/>
    <cellStyle name="Total 4 10 2" xfId="5236"/>
    <cellStyle name="Total 4 10 3" xfId="4933"/>
    <cellStyle name="Total 4 11" xfId="4310"/>
    <cellStyle name="Total 4 11 2" xfId="5237"/>
    <cellStyle name="Total 4 11 3" xfId="5119"/>
    <cellStyle name="Total 4 12" xfId="4311"/>
    <cellStyle name="Total 4 12 2" xfId="5238"/>
    <cellStyle name="Total 4 12 3" xfId="5033"/>
    <cellStyle name="Total 4 13" xfId="4312"/>
    <cellStyle name="Total 4 13 2" xfId="5239"/>
    <cellStyle name="Total 4 13 3" xfId="4934"/>
    <cellStyle name="Total 4 14" xfId="4313"/>
    <cellStyle name="Total 4 14 2" xfId="5240"/>
    <cellStyle name="Total 4 14 3" xfId="4935"/>
    <cellStyle name="Total 4 15" xfId="4314"/>
    <cellStyle name="Total 4 15 2" xfId="5241"/>
    <cellStyle name="Total 4 15 3" xfId="4936"/>
    <cellStyle name="Total 4 16" xfId="4315"/>
    <cellStyle name="Total 4 16 2" xfId="5242"/>
    <cellStyle name="Total 4 16 3" xfId="4967"/>
    <cellStyle name="Total 4 17" xfId="4308"/>
    <cellStyle name="Total 4 18" xfId="4932"/>
    <cellStyle name="Total 4 2" xfId="1525"/>
    <cellStyle name="Total 4 2 2" xfId="4316"/>
    <cellStyle name="Total 4 2 3" xfId="5086"/>
    <cellStyle name="Total 4 3" xfId="1526"/>
    <cellStyle name="Total 4 3 2" xfId="4317"/>
    <cellStyle name="Total 4 3 3" xfId="5737"/>
    <cellStyle name="Total 4 4" xfId="4318"/>
    <cellStyle name="Total 4 4 2" xfId="5243"/>
    <cellStyle name="Total 4 4 3" xfId="4937"/>
    <cellStyle name="Total 4 5" xfId="4319"/>
    <cellStyle name="Total 4 5 2" xfId="5244"/>
    <cellStyle name="Total 4 5 3" xfId="4968"/>
    <cellStyle name="Total 4 6" xfId="4320"/>
    <cellStyle name="Total 4 6 2" xfId="5245"/>
    <cellStyle name="Total 4 6 3" xfId="5000"/>
    <cellStyle name="Total 4 7" xfId="4321"/>
    <cellStyle name="Total 4 7 2" xfId="5246"/>
    <cellStyle name="Total 4 7 3" xfId="4938"/>
    <cellStyle name="Total 4 8" xfId="4322"/>
    <cellStyle name="Total 4 8 2" xfId="5247"/>
    <cellStyle name="Total 4 8 3" xfId="5093"/>
    <cellStyle name="Total 4 9" xfId="4323"/>
    <cellStyle name="Total 4 9 2" xfId="5248"/>
    <cellStyle name="Total 4 9 3" xfId="5081"/>
    <cellStyle name="Total 5" xfId="1527"/>
    <cellStyle name="Total 5 2" xfId="1528"/>
    <cellStyle name="Total 5 2 2" xfId="4325"/>
    <cellStyle name="Total 5 2 3" xfId="4979"/>
    <cellStyle name="Total 5 3" xfId="1529"/>
    <cellStyle name="Total 5 3 2" xfId="4326"/>
    <cellStyle name="Total 5 3 3" xfId="5087"/>
    <cellStyle name="Total 5 4" xfId="4324"/>
    <cellStyle name="Total 5 5" xfId="5084"/>
    <cellStyle name="Total 6" xfId="1530"/>
    <cellStyle name="Total 6 2" xfId="1531"/>
    <cellStyle name="Total 6 2 2" xfId="4328"/>
    <cellStyle name="Total 6 2 3" xfId="5734"/>
    <cellStyle name="Total 6 3" xfId="1532"/>
    <cellStyle name="Total 6 3 2" xfId="4329"/>
    <cellStyle name="Total 6 3 3" xfId="4939"/>
    <cellStyle name="Total 6 4" xfId="4327"/>
    <cellStyle name="Total 6 5" xfId="5132"/>
    <cellStyle name="Total 7" xfId="4283"/>
    <cellStyle name="Total 8" xfId="5180"/>
    <cellStyle name="Überschrift" xfId="4330"/>
    <cellStyle name="Überschrift 1" xfId="4331"/>
    <cellStyle name="Überschrift 1 2" xfId="5250"/>
    <cellStyle name="Überschrift 1 3" xfId="5075"/>
    <cellStyle name="Überschrift 2" xfId="4332"/>
    <cellStyle name="Überschrift 2 2" xfId="5251"/>
    <cellStyle name="Überschrift 2 3" xfId="4969"/>
    <cellStyle name="Überschrift 3" xfId="4333"/>
    <cellStyle name="Überschrift 3 2" xfId="5252"/>
    <cellStyle name="Überschrift 3 3" xfId="5259"/>
    <cellStyle name="Überschrift 4" xfId="4334"/>
    <cellStyle name="Überschrift 4 2" xfId="5253"/>
    <cellStyle name="Überschrift 4 3" xfId="5176"/>
    <cellStyle name="Überschrift 5" xfId="5249"/>
    <cellStyle name="Überschrift 6" xfId="5121"/>
    <cellStyle name="Ukupni zbroj 2" xfId="1533"/>
    <cellStyle name="Ukupni zbroj 2 2" xfId="4336"/>
    <cellStyle name="Ukupni zbroj 2 2 2" xfId="5254"/>
    <cellStyle name="Ukupni zbroj 2 2 3" xfId="5733"/>
    <cellStyle name="Ukupni zbroj 2 3" xfId="4335"/>
    <cellStyle name="Ukupni zbroj 2 4" xfId="5126"/>
    <cellStyle name="Ukupni zbroj 3" xfId="4337"/>
    <cellStyle name="Ukupni zbroj 3 2" xfId="5255"/>
    <cellStyle name="Ukupni zbroj 3 3" xfId="5024"/>
    <cellStyle name="Ukupno" xfId="4338"/>
    <cellStyle name="Ukupno 2" xfId="5256"/>
    <cellStyle name="Ukupno 2 2" xfId="6077"/>
    <cellStyle name="Ukupno 3" xfId="4995"/>
    <cellStyle name="Unos 2" xfId="1534"/>
    <cellStyle name="Unos 2 2" xfId="1535"/>
    <cellStyle name="Unos 2 2 2" xfId="4340"/>
    <cellStyle name="Unos 2 2 3" xfId="5160"/>
    <cellStyle name="Unos 2 3" xfId="4341"/>
    <cellStyle name="Unos 2 3 2" xfId="5257"/>
    <cellStyle name="Unos 2 3 3" xfId="4940"/>
    <cellStyle name="Unos 2 4" xfId="4342"/>
    <cellStyle name="Unos 2 4 2" xfId="5258"/>
    <cellStyle name="Unos 2 4 3" xfId="5050"/>
    <cellStyle name="Unos 2 5" xfId="4339"/>
    <cellStyle name="Unos 2 6" xfId="5066"/>
    <cellStyle name="Valuta" xfId="1536" builtinId="4"/>
    <cellStyle name="Valuta 10" xfId="1537"/>
    <cellStyle name="Valuta 10 2" xfId="1538"/>
    <cellStyle name="Valuta 10 2 2" xfId="4344"/>
    <cellStyle name="Valuta 10 2 3" xfId="5735"/>
    <cellStyle name="Valuta 10 3" xfId="1539"/>
    <cellStyle name="Valuta 10 3 2" xfId="4345"/>
    <cellStyle name="Valuta 10 3 3" xfId="5142"/>
    <cellStyle name="Valuta 10 4" xfId="1540"/>
    <cellStyle name="Valuta 10 4 2" xfId="4346"/>
    <cellStyle name="Valuta 10 4 2 2" xfId="6076"/>
    <cellStyle name="Valuta 10 4 3" xfId="5260"/>
    <cellStyle name="Valuta 10 4 4" xfId="4970"/>
    <cellStyle name="Valuta 10 5" xfId="4343"/>
    <cellStyle name="Valuta 10 5 2" xfId="6074"/>
    <cellStyle name="Valuta 10 5 3" xfId="6075"/>
    <cellStyle name="Valuta 10 6" xfId="5028"/>
    <cellStyle name="Valuta 10 7" xfId="5811"/>
    <cellStyle name="Valuta 11" xfId="1541"/>
    <cellStyle name="Valuta 11 2" xfId="1542"/>
    <cellStyle name="Valuta 11 2 2" xfId="4348"/>
    <cellStyle name="Valuta 11 2 3" xfId="5019"/>
    <cellStyle name="Valuta 11 3" xfId="4347"/>
    <cellStyle name="Valuta 11 4" xfId="5106"/>
    <cellStyle name="Valuta 12" xfId="1543"/>
    <cellStyle name="Valuta 12 2" xfId="4349"/>
    <cellStyle name="Valuta 12 3" xfId="5073"/>
    <cellStyle name="Valuta 13" xfId="1544"/>
    <cellStyle name="Valuta 13 2" xfId="1545"/>
    <cellStyle name="Valuta 13 2 2" xfId="1546"/>
    <cellStyle name="Valuta 13 2 2 2" xfId="4352"/>
    <cellStyle name="Valuta 13 2 2 3" xfId="5541"/>
    <cellStyle name="Valuta 13 2 3" xfId="4351"/>
    <cellStyle name="Valuta 13 2 4" xfId="4941"/>
    <cellStyle name="Valuta 13 3" xfId="4350"/>
    <cellStyle name="Valuta 13 4" xfId="4986"/>
    <cellStyle name="Valuta 14" xfId="1547"/>
    <cellStyle name="Valuta 14 2" xfId="4353"/>
    <cellStyle name="Valuta 14 3" xfId="5135"/>
    <cellStyle name="Valuta 15" xfId="1548"/>
    <cellStyle name="Valuta 15 2" xfId="4354"/>
    <cellStyle name="Valuta 15 2 2" xfId="6073"/>
    <cellStyle name="Valuta 15 3" xfId="5261"/>
    <cellStyle name="Valuta 15 4" xfId="5005"/>
    <cellStyle name="Valuta 15 5" xfId="5826"/>
    <cellStyle name="Valuta 16" xfId="6072"/>
    <cellStyle name="Valuta 2" xfId="1549"/>
    <cellStyle name="Valuta 2 2" xfId="1550"/>
    <cellStyle name="Valuta 2 2 2" xfId="1551"/>
    <cellStyle name="Valuta 2 2 2 2" xfId="4357"/>
    <cellStyle name="Valuta 2 2 2 3" xfId="5117"/>
    <cellStyle name="Valuta 2 2 3" xfId="4356"/>
    <cellStyle name="Valuta 2 2 4" xfId="5729"/>
    <cellStyle name="Valuta 2 3" xfId="1552"/>
    <cellStyle name="Valuta 2 3 2" xfId="1553"/>
    <cellStyle name="Valuta 2 3 2 2" xfId="1554"/>
    <cellStyle name="Valuta 2 3 2 2 2" xfId="4361"/>
    <cellStyle name="Valuta 2 3 2 2 2 2" xfId="5546"/>
    <cellStyle name="Valuta 2 3 2 2 2 3" xfId="5146"/>
    <cellStyle name="Valuta 2 3 2 2 3" xfId="4360"/>
    <cellStyle name="Valuta 2 3 2 2 4" xfId="5264"/>
    <cellStyle name="Valuta 2 3 2 3" xfId="4362"/>
    <cellStyle name="Valuta 2 3 2 3 2" xfId="5545"/>
    <cellStyle name="Valuta 2 3 2 3 3" xfId="4971"/>
    <cellStyle name="Valuta 2 3 2 4" xfId="4363"/>
    <cellStyle name="Valuta 2 3 2 4 2" xfId="5172"/>
    <cellStyle name="Valuta 2 3 2 5" xfId="4359"/>
    <cellStyle name="Valuta 2 3 2 6" xfId="5263"/>
    <cellStyle name="Valuta 2 3 3" xfId="1555"/>
    <cellStyle name="Valuta 2 3 3 2" xfId="1556"/>
    <cellStyle name="Valuta 2 3 3 2 2" xfId="4366"/>
    <cellStyle name="Valuta 2 3 3 2 2 2" xfId="5548"/>
    <cellStyle name="Valuta 2 3 3 2 2 3" xfId="5736"/>
    <cellStyle name="Valuta 2 3 3 2 3" xfId="4365"/>
    <cellStyle name="Valuta 2 3 3 2 4" xfId="5266"/>
    <cellStyle name="Valuta 2 3 3 3" xfId="4367"/>
    <cellStyle name="Valuta 2 3 3 3 2" xfId="5547"/>
    <cellStyle name="Valuta 2 3 3 3 3" xfId="4987"/>
    <cellStyle name="Valuta 2 3 3 4" xfId="4368"/>
    <cellStyle name="Valuta 2 3 3 4 2" xfId="5078"/>
    <cellStyle name="Valuta 2 3 3 5" xfId="4364"/>
    <cellStyle name="Valuta 2 3 3 6" xfId="5265"/>
    <cellStyle name="Valuta 2 3 4" xfId="1557"/>
    <cellStyle name="Valuta 2 3 4 2" xfId="4370"/>
    <cellStyle name="Valuta 2 3 4 2 2" xfId="5549"/>
    <cellStyle name="Valuta 2 3 4 2 3" xfId="5027"/>
    <cellStyle name="Valuta 2 3 4 3" xfId="4369"/>
    <cellStyle name="Valuta 2 3 4 4" xfId="5267"/>
    <cellStyle name="Valuta 2 3 5" xfId="4371"/>
    <cellStyle name="Valuta 2 3 5 2" xfId="5544"/>
    <cellStyle name="Valuta 2 3 5 3" xfId="4972"/>
    <cellStyle name="Valuta 2 3 6" xfId="4372"/>
    <cellStyle name="Valuta 2 3 6 2" xfId="4942"/>
    <cellStyle name="Valuta 2 3 7" xfId="4358"/>
    <cellStyle name="Valuta 2 3 8" xfId="5262"/>
    <cellStyle name="Valuta 2 4" xfId="1558"/>
    <cellStyle name="Valuta 2 4 2" xfId="1559"/>
    <cellStyle name="Valuta 2 4 2 2" xfId="4375"/>
    <cellStyle name="Valuta 2 4 2 2 2" xfId="5551"/>
    <cellStyle name="Valuta 2 4 2 2 3" xfId="4943"/>
    <cellStyle name="Valuta 2 4 2 3" xfId="4374"/>
    <cellStyle name="Valuta 2 4 2 4" xfId="5269"/>
    <cellStyle name="Valuta 2 4 3" xfId="4376"/>
    <cellStyle name="Valuta 2 4 3 2" xfId="5550"/>
    <cellStyle name="Valuta 2 4 3 3" xfId="5006"/>
    <cellStyle name="Valuta 2 4 4" xfId="4377"/>
    <cellStyle name="Valuta 2 4 4 2" xfId="4944"/>
    <cellStyle name="Valuta 2 4 5" xfId="4373"/>
    <cellStyle name="Valuta 2 4 6" xfId="5268"/>
    <cellStyle name="Valuta 2 5" xfId="1560"/>
    <cellStyle name="Valuta 2 5 2" xfId="1561"/>
    <cellStyle name="Valuta 2 5 2 2" xfId="4380"/>
    <cellStyle name="Valuta 2 5 2 2 2" xfId="5553"/>
    <cellStyle name="Valuta 2 5 2 2 3" xfId="5038"/>
    <cellStyle name="Valuta 2 5 2 3" xfId="4381"/>
    <cellStyle name="Valuta 2 5 2 3 2" xfId="5043"/>
    <cellStyle name="Valuta 2 5 2 4" xfId="4379"/>
    <cellStyle name="Valuta 2 5 2 5" xfId="5271"/>
    <cellStyle name="Valuta 2 5 3" xfId="1562"/>
    <cellStyle name="Valuta 2 5 3 2" xfId="4383"/>
    <cellStyle name="Valuta 2 5 3 2 2" xfId="5554"/>
    <cellStyle name="Valuta 2 5 3 2 3" xfId="5063"/>
    <cellStyle name="Valuta 2 5 3 3" xfId="4384"/>
    <cellStyle name="Valuta 2 5 3 3 2" xfId="5168"/>
    <cellStyle name="Valuta 2 5 3 4" xfId="4382"/>
    <cellStyle name="Valuta 2 5 3 5" xfId="5272"/>
    <cellStyle name="Valuta 2 5 4" xfId="1563"/>
    <cellStyle name="Valuta 2 5 4 2" xfId="4386"/>
    <cellStyle name="Valuta 2 5 4 2 2" xfId="5555"/>
    <cellStyle name="Valuta 2 5 4 2 3" xfId="5157"/>
    <cellStyle name="Valuta 2 5 4 3" xfId="4385"/>
    <cellStyle name="Valuta 2 5 4 4" xfId="5273"/>
    <cellStyle name="Valuta 2 5 5" xfId="4387"/>
    <cellStyle name="Valuta 2 5 5 2" xfId="5552"/>
    <cellStyle name="Valuta 2 5 5 3" xfId="5124"/>
    <cellStyle name="Valuta 2 5 6" xfId="4388"/>
    <cellStyle name="Valuta 2 5 6 2" xfId="4973"/>
    <cellStyle name="Valuta 2 5 7" xfId="4378"/>
    <cellStyle name="Valuta 2 5 8" xfId="5270"/>
    <cellStyle name="Valuta 2 6" xfId="1564"/>
    <cellStyle name="Valuta 2 6 2" xfId="1565"/>
    <cellStyle name="Valuta 2 6 2 2" xfId="4391"/>
    <cellStyle name="Valuta 2 6 2 2 2" xfId="5557"/>
    <cellStyle name="Valuta 2 6 2 2 3" xfId="5129"/>
    <cellStyle name="Valuta 2 6 2 3" xfId="4390"/>
    <cellStyle name="Valuta 2 6 2 4" xfId="5275"/>
    <cellStyle name="Valuta 2 6 3" xfId="4392"/>
    <cellStyle name="Valuta 2 6 3 2" xfId="5556"/>
    <cellStyle name="Valuta 2 6 3 3" xfId="5193"/>
    <cellStyle name="Valuta 2 6 4" xfId="4389"/>
    <cellStyle name="Valuta 2 6 5" xfId="5274"/>
    <cellStyle name="Valuta 2 7" xfId="1566"/>
    <cellStyle name="Valuta 2 7 2" xfId="4394"/>
    <cellStyle name="Valuta 2 7 2 2" xfId="5558"/>
    <cellStyle name="Valuta 2 7 2 3" xfId="5069"/>
    <cellStyle name="Valuta 2 7 3" xfId="4393"/>
    <cellStyle name="Valuta 2 7 4" xfId="5276"/>
    <cellStyle name="Valuta 2 8" xfId="4395"/>
    <cellStyle name="Valuta 2 8 2" xfId="5277"/>
    <cellStyle name="Valuta 2 9" xfId="4355"/>
    <cellStyle name="Valuta 3" xfId="1567"/>
    <cellStyle name="Valuta 3 2" xfId="1568"/>
    <cellStyle name="Valuta 3 2 2" xfId="4398"/>
    <cellStyle name="Valuta 3 2 2 2" xfId="5560"/>
    <cellStyle name="Valuta 3 2 2 3" xfId="5011"/>
    <cellStyle name="Valuta 3 2 3" xfId="4397"/>
    <cellStyle name="Valuta 3 2 4" xfId="5279"/>
    <cellStyle name="Valuta 3 3" xfId="4399"/>
    <cellStyle name="Valuta 3 3 2" xfId="5559"/>
    <cellStyle name="Valuta 3 3 3" xfId="5169"/>
    <cellStyle name="Valuta 3 4" xfId="4400"/>
    <cellStyle name="Valuta 3 4 2" xfId="4945"/>
    <cellStyle name="Valuta 3 5" xfId="4396"/>
    <cellStyle name="Valuta 3 6" xfId="5278"/>
    <cellStyle name="Valuta 4" xfId="1569"/>
    <cellStyle name="Valuta 4 10" xfId="5280"/>
    <cellStyle name="Valuta 4 2" xfId="1570"/>
    <cellStyle name="Valuta 4 2 2" xfId="1571"/>
    <cellStyle name="Valuta 4 2 2 2" xfId="4404"/>
    <cellStyle name="Valuta 4 2 2 2 2" xfId="5563"/>
    <cellStyle name="Valuta 4 2 2 2 3" xfId="4980"/>
    <cellStyle name="Valuta 4 2 2 3" xfId="4403"/>
    <cellStyle name="Valuta 4 2 2 4" xfId="5282"/>
    <cellStyle name="Valuta 4 2 3" xfId="4405"/>
    <cellStyle name="Valuta 4 2 3 2" xfId="5562"/>
    <cellStyle name="Valuta 4 2 3 3" xfId="5147"/>
    <cellStyle name="Valuta 4 2 4" xfId="4406"/>
    <cellStyle name="Valuta 4 2 4 2" xfId="4946"/>
    <cellStyle name="Valuta 4 2 5" xfId="4402"/>
    <cellStyle name="Valuta 4 2 6" xfId="5281"/>
    <cellStyle name="Valuta 4 3" xfId="1572"/>
    <cellStyle name="Valuta 4 3 2" xfId="1573"/>
    <cellStyle name="Valuta 4 3 2 2" xfId="1574"/>
    <cellStyle name="Valuta 4 3 2 2 2" xfId="4410"/>
    <cellStyle name="Valuta 4 3 2 2 2 2" xfId="5566"/>
    <cellStyle name="Valuta 4 3 2 2 2 3" xfId="5150"/>
    <cellStyle name="Valuta 4 3 2 2 3" xfId="4409"/>
    <cellStyle name="Valuta 4 3 2 2 4" xfId="5285"/>
    <cellStyle name="Valuta 4 3 2 3" xfId="4411"/>
    <cellStyle name="Valuta 4 3 2 3 2" xfId="5565"/>
    <cellStyle name="Valuta 4 3 2 3 3" xfId="4947"/>
    <cellStyle name="Valuta 4 3 2 4" xfId="4412"/>
    <cellStyle name="Valuta 4 3 2 4 2" xfId="5159"/>
    <cellStyle name="Valuta 4 3 2 5" xfId="4408"/>
    <cellStyle name="Valuta 4 3 2 6" xfId="5284"/>
    <cellStyle name="Valuta 4 3 3" xfId="1575"/>
    <cellStyle name="Valuta 4 3 3 2" xfId="1576"/>
    <cellStyle name="Valuta 4 3 3 2 2" xfId="4415"/>
    <cellStyle name="Valuta 4 3 3 2 2 2" xfId="5568"/>
    <cellStyle name="Valuta 4 3 3 2 2 3" xfId="5017"/>
    <cellStyle name="Valuta 4 3 3 2 3" xfId="4414"/>
    <cellStyle name="Valuta 4 3 3 2 4" xfId="5287"/>
    <cellStyle name="Valuta 4 3 3 3" xfId="4416"/>
    <cellStyle name="Valuta 4 3 3 3 2" xfId="5567"/>
    <cellStyle name="Valuta 4 3 3 3 3" xfId="5112"/>
    <cellStyle name="Valuta 4 3 3 4" xfId="4417"/>
    <cellStyle name="Valuta 4 3 3 4 2" xfId="5046"/>
    <cellStyle name="Valuta 4 3 3 5" xfId="4413"/>
    <cellStyle name="Valuta 4 3 3 6" xfId="5286"/>
    <cellStyle name="Valuta 4 3 4" xfId="1577"/>
    <cellStyle name="Valuta 4 3 4 2" xfId="4419"/>
    <cellStyle name="Valuta 4 3 4 2 2" xfId="5569"/>
    <cellStyle name="Valuta 4 3 4 2 3" xfId="5190"/>
    <cellStyle name="Valuta 4 3 4 3" xfId="4418"/>
    <cellStyle name="Valuta 4 3 4 4" xfId="5288"/>
    <cellStyle name="Valuta 4 3 5" xfId="4420"/>
    <cellStyle name="Valuta 4 3 5 2" xfId="5564"/>
    <cellStyle name="Valuta 4 3 5 3" xfId="5141"/>
    <cellStyle name="Valuta 4 3 6" xfId="4421"/>
    <cellStyle name="Valuta 4 3 6 2" xfId="5118"/>
    <cellStyle name="Valuta 4 3 7" xfId="4407"/>
    <cellStyle name="Valuta 4 3 8" xfId="5283"/>
    <cellStyle name="Valuta 4 4" xfId="1578"/>
    <cellStyle name="Valuta 4 4 2" xfId="1579"/>
    <cellStyle name="Valuta 4 4 2 2" xfId="4424"/>
    <cellStyle name="Valuta 4 4 2 2 2" xfId="5571"/>
    <cellStyle name="Valuta 4 4 2 2 3" xfId="4990"/>
    <cellStyle name="Valuta 4 4 2 3" xfId="4423"/>
    <cellStyle name="Valuta 4 4 2 4" xfId="5290"/>
    <cellStyle name="Valuta 4 4 3" xfId="4425"/>
    <cellStyle name="Valuta 4 4 3 2" xfId="5570"/>
    <cellStyle name="Valuta 4 4 3 3" xfId="5083"/>
    <cellStyle name="Valuta 4 4 4" xfId="4426"/>
    <cellStyle name="Valuta 4 4 4 2" xfId="5178"/>
    <cellStyle name="Valuta 4 4 5" xfId="4422"/>
    <cellStyle name="Valuta 4 4 6" xfId="5289"/>
    <cellStyle name="Valuta 4 5" xfId="1580"/>
    <cellStyle name="Valuta 4 5 2" xfId="1581"/>
    <cellStyle name="Valuta 4 5 2 2" xfId="4429"/>
    <cellStyle name="Valuta 4 5 2 2 2" xfId="5573"/>
    <cellStyle name="Valuta 4 5 2 2 3" xfId="5107"/>
    <cellStyle name="Valuta 4 5 2 3" xfId="4430"/>
    <cellStyle name="Valuta 4 5 2 3 2" xfId="4948"/>
    <cellStyle name="Valuta 4 5 2 4" xfId="4428"/>
    <cellStyle name="Valuta 4 5 2 5" xfId="5292"/>
    <cellStyle name="Valuta 4 5 3" xfId="1582"/>
    <cellStyle name="Valuta 4 5 3 2" xfId="4432"/>
    <cellStyle name="Valuta 4 5 3 2 2" xfId="5574"/>
    <cellStyle name="Valuta 4 5 3 2 3" xfId="5056"/>
    <cellStyle name="Valuta 4 5 3 3" xfId="4433"/>
    <cellStyle name="Valuta 4 5 3 3 2" xfId="5183"/>
    <cellStyle name="Valuta 4 5 3 4" xfId="4431"/>
    <cellStyle name="Valuta 4 5 3 5" xfId="5293"/>
    <cellStyle name="Valuta 4 5 4" xfId="1583"/>
    <cellStyle name="Valuta 4 5 4 2" xfId="4435"/>
    <cellStyle name="Valuta 4 5 4 2 2" xfId="5575"/>
    <cellStyle name="Valuta 4 5 4 2 3" xfId="5137"/>
    <cellStyle name="Valuta 4 5 4 3" xfId="4434"/>
    <cellStyle name="Valuta 4 5 4 4" xfId="5294"/>
    <cellStyle name="Valuta 4 5 5" xfId="4436"/>
    <cellStyle name="Valuta 4 5 5 2" xfId="5572"/>
    <cellStyle name="Valuta 4 5 5 3" xfId="5140"/>
    <cellStyle name="Valuta 4 5 6" xfId="4437"/>
    <cellStyle name="Valuta 4 5 6 2" xfId="5059"/>
    <cellStyle name="Valuta 4 5 7" xfId="4427"/>
    <cellStyle name="Valuta 4 5 8" xfId="5291"/>
    <cellStyle name="Valuta 4 6" xfId="1584"/>
    <cellStyle name="Valuta 4 6 2" xfId="4439"/>
    <cellStyle name="Valuta 4 6 2 2" xfId="5576"/>
    <cellStyle name="Valuta 4 6 2 3" xfId="5098"/>
    <cellStyle name="Valuta 4 6 3" xfId="4438"/>
    <cellStyle name="Valuta 4 6 4" xfId="5295"/>
    <cellStyle name="Valuta 4 7" xfId="4440"/>
    <cellStyle name="Valuta 4 7 2" xfId="5561"/>
    <cellStyle name="Valuta 4 7 3" xfId="4978"/>
    <cellStyle name="Valuta 4 8" xfId="4441"/>
    <cellStyle name="Valuta 4 8 2" xfId="5139"/>
    <cellStyle name="Valuta 4 9" xfId="4401"/>
    <cellStyle name="Valuta 5" xfId="1585"/>
    <cellStyle name="Valuta 5 2" xfId="1586"/>
    <cellStyle name="Valuta 5 2 2" xfId="1587"/>
    <cellStyle name="Valuta 5 2 2 2" xfId="4445"/>
    <cellStyle name="Valuta 5 2 2 2 2" xfId="5579"/>
    <cellStyle name="Valuta 5 2 2 2 3" xfId="5061"/>
    <cellStyle name="Valuta 5 2 2 3" xfId="4444"/>
    <cellStyle name="Valuta 5 2 2 4" xfId="5298"/>
    <cellStyle name="Valuta 5 2 3" xfId="4446"/>
    <cellStyle name="Valuta 5 2 3 2" xfId="5578"/>
    <cellStyle name="Valuta 5 2 3 3" xfId="5030"/>
    <cellStyle name="Valuta 5 2 4" xfId="4447"/>
    <cellStyle name="Valuta 5 2 4 2" xfId="4949"/>
    <cellStyle name="Valuta 5 2 5" xfId="4443"/>
    <cellStyle name="Valuta 5 2 6" xfId="5297"/>
    <cellStyle name="Valuta 5 3" xfId="1588"/>
    <cellStyle name="Valuta 5 3 2" xfId="1589"/>
    <cellStyle name="Valuta 5 3 2 2" xfId="4450"/>
    <cellStyle name="Valuta 5 3 2 2 2" xfId="5581"/>
    <cellStyle name="Valuta 5 3 2 2 3" xfId="5089"/>
    <cellStyle name="Valuta 5 3 2 3" xfId="4449"/>
    <cellStyle name="Valuta 5 3 2 4" xfId="5300"/>
    <cellStyle name="Valuta 5 3 3" xfId="4451"/>
    <cellStyle name="Valuta 5 3 3 2" xfId="5580"/>
    <cellStyle name="Valuta 5 3 3 3" xfId="5010"/>
    <cellStyle name="Valuta 5 3 4" xfId="4452"/>
    <cellStyle name="Valuta 5 3 4 2" xfId="5113"/>
    <cellStyle name="Valuta 5 3 5" xfId="4448"/>
    <cellStyle name="Valuta 5 3 6" xfId="5299"/>
    <cellStyle name="Valuta 5 4" xfId="1590"/>
    <cellStyle name="Valuta 5 4 2" xfId="4454"/>
    <cellStyle name="Valuta 5 4 2 2" xfId="5582"/>
    <cellStyle name="Valuta 5 4 2 3" xfId="5144"/>
    <cellStyle name="Valuta 5 4 3" xfId="4453"/>
    <cellStyle name="Valuta 5 4 4" xfId="5301"/>
    <cellStyle name="Valuta 5 5" xfId="4455"/>
    <cellStyle name="Valuta 5 5 2" xfId="5577"/>
    <cellStyle name="Valuta 5 5 3" xfId="5047"/>
    <cellStyle name="Valuta 5 6" xfId="4456"/>
    <cellStyle name="Valuta 5 6 2" xfId="5002"/>
    <cellStyle name="Valuta 5 7" xfId="4442"/>
    <cellStyle name="Valuta 5 8" xfId="5296"/>
    <cellStyle name="Valuta 6" xfId="1591"/>
    <cellStyle name="Valuta 6 2" xfId="1592"/>
    <cellStyle name="Valuta 6 2 2" xfId="1593"/>
    <cellStyle name="Valuta 6 2 2 2" xfId="4460"/>
    <cellStyle name="Valuta 6 2 2 2 2" xfId="5585"/>
    <cellStyle name="Valuta 6 2 2 2 3" xfId="5057"/>
    <cellStyle name="Valuta 6 2 2 3" xfId="4459"/>
    <cellStyle name="Valuta 6 2 2 4" xfId="5304"/>
    <cellStyle name="Valuta 6 2 3" xfId="4461"/>
    <cellStyle name="Valuta 6 2 3 2" xfId="5584"/>
    <cellStyle name="Valuta 6 2 3 3" xfId="5039"/>
    <cellStyle name="Valuta 6 2 4" xfId="4462"/>
    <cellStyle name="Valuta 6 2 4 2" xfId="4950"/>
    <cellStyle name="Valuta 6 2 5" xfId="4458"/>
    <cellStyle name="Valuta 6 2 6" xfId="5303"/>
    <cellStyle name="Valuta 6 3" xfId="1594"/>
    <cellStyle name="Valuta 6 3 2" xfId="1595"/>
    <cellStyle name="Valuta 6 3 2 2" xfId="4465"/>
    <cellStyle name="Valuta 6 3 2 2 2" xfId="5587"/>
    <cellStyle name="Valuta 6 3 2 2 3" xfId="5025"/>
    <cellStyle name="Valuta 6 3 2 3" xfId="4464"/>
    <cellStyle name="Valuta 6 3 2 4" xfId="5306"/>
    <cellStyle name="Valuta 6 3 3" xfId="4466"/>
    <cellStyle name="Valuta 6 3 3 2" xfId="5586"/>
    <cellStyle name="Valuta 6 3 3 3" xfId="5165"/>
    <cellStyle name="Valuta 6 3 4" xfId="4467"/>
    <cellStyle name="Valuta 6 3 4 2" xfId="5171"/>
    <cellStyle name="Valuta 6 3 5" xfId="4463"/>
    <cellStyle name="Valuta 6 3 6" xfId="5305"/>
    <cellStyle name="Valuta 6 4" xfId="1596"/>
    <cellStyle name="Valuta 6 4 2" xfId="4469"/>
    <cellStyle name="Valuta 6 4 2 2" xfId="5588"/>
    <cellStyle name="Valuta 6 4 2 3" xfId="4974"/>
    <cellStyle name="Valuta 6 4 3" xfId="4468"/>
    <cellStyle name="Valuta 6 4 4" xfId="5307"/>
    <cellStyle name="Valuta 6 5" xfId="4470"/>
    <cellStyle name="Valuta 6 5 2" xfId="5583"/>
    <cellStyle name="Valuta 6 5 3" xfId="5158"/>
    <cellStyle name="Valuta 6 6" xfId="4471"/>
    <cellStyle name="Valuta 6 6 2" xfId="5036"/>
    <cellStyle name="Valuta 6 7" xfId="4457"/>
    <cellStyle name="Valuta 6 8" xfId="5302"/>
    <cellStyle name="Valuta 7" xfId="1597"/>
    <cellStyle name="Valuta 7 10" xfId="4472"/>
    <cellStyle name="Valuta 7 11" xfId="5308"/>
    <cellStyle name="Valuta 7 2" xfId="1598"/>
    <cellStyle name="Valuta 7 2 2" xfId="1599"/>
    <cellStyle name="Valuta 7 2 2 2" xfId="1600"/>
    <cellStyle name="Valuta 7 2 2 2 2" xfId="4476"/>
    <cellStyle name="Valuta 7 2 2 2 2 2" xfId="5592"/>
    <cellStyle name="Valuta 7 2 2 2 2 3" xfId="5103"/>
    <cellStyle name="Valuta 7 2 2 2 3" xfId="4475"/>
    <cellStyle name="Valuta 7 2 2 2 4" xfId="5311"/>
    <cellStyle name="Valuta 7 2 2 3" xfId="4477"/>
    <cellStyle name="Valuta 7 2 2 3 2" xfId="5591"/>
    <cellStyle name="Valuta 7 2 2 3 3" xfId="4989"/>
    <cellStyle name="Valuta 7 2 2 4" xfId="4478"/>
    <cellStyle name="Valuta 7 2 2 4 2" xfId="4998"/>
    <cellStyle name="Valuta 7 2 2 5" xfId="4474"/>
    <cellStyle name="Valuta 7 2 2 6" xfId="5310"/>
    <cellStyle name="Valuta 7 2 3" xfId="1601"/>
    <cellStyle name="Valuta 7 2 3 2" xfId="1602"/>
    <cellStyle name="Valuta 7 2 3 2 2" xfId="4481"/>
    <cellStyle name="Valuta 7 2 3 2 2 2" xfId="5594"/>
    <cellStyle name="Valuta 7 2 3 2 2 3" xfId="5045"/>
    <cellStyle name="Valuta 7 2 3 2 3" xfId="4482"/>
    <cellStyle name="Valuta 7 2 3 2 3 2" xfId="5074"/>
    <cellStyle name="Valuta 7 2 3 2 4" xfId="4480"/>
    <cellStyle name="Valuta 7 2 3 2 5" xfId="5313"/>
    <cellStyle name="Valuta 7 2 3 3" xfId="1603"/>
    <cellStyle name="Valuta 7 2 3 3 2" xfId="1604"/>
    <cellStyle name="Valuta 7 2 3 3 2 2" xfId="4485"/>
    <cellStyle name="Valuta 7 2 3 3 2 2 2" xfId="5596"/>
    <cellStyle name="Valuta 7 2 3 3 2 2 3" xfId="5155"/>
    <cellStyle name="Valuta 7 2 3 3 2 3" xfId="4484"/>
    <cellStyle name="Valuta 7 2 3 3 2 4" xfId="5315"/>
    <cellStyle name="Valuta 7 2 3 3 3" xfId="1605"/>
    <cellStyle name="Valuta 7 2 3 3 3 2" xfId="4487"/>
    <cellStyle name="Valuta 7 2 3 3 3 2 2" xfId="5597"/>
    <cellStyle name="Valuta 7 2 3 3 3 2 3" xfId="4951"/>
    <cellStyle name="Valuta 7 2 3 3 3 3" xfId="4486"/>
    <cellStyle name="Valuta 7 2 3 3 3 4" xfId="5316"/>
    <cellStyle name="Valuta 7 2 3 3 4" xfId="1606"/>
    <cellStyle name="Valuta 7 2 3 3 4 2" xfId="4489"/>
    <cellStyle name="Valuta 7 2 3 3 4 2 2" xfId="5598"/>
    <cellStyle name="Valuta 7 2 3 3 4 2 3" xfId="5091"/>
    <cellStyle name="Valuta 7 2 3 3 4 3" xfId="4488"/>
    <cellStyle name="Valuta 7 2 3 3 4 4" xfId="5317"/>
    <cellStyle name="Valuta 7 2 3 3 5" xfId="1607"/>
    <cellStyle name="Valuta 7 2 3 3 5 2" xfId="4490"/>
    <cellStyle name="Valuta 7 2 3 3 5 2 2" xfId="6071"/>
    <cellStyle name="Valuta 7 2 3 3 5 3" xfId="5318"/>
    <cellStyle name="Valuta 7 2 3 3 5 4" xfId="5822"/>
    <cellStyle name="Valuta 7 2 3 3 5 5" xfId="5975"/>
    <cellStyle name="Valuta 7 2 3 3 6" xfId="4491"/>
    <cellStyle name="Valuta 7 2 3 3 6 2" xfId="5595"/>
    <cellStyle name="Valuta 7 2 3 3 6 3" xfId="4981"/>
    <cellStyle name="Valuta 7 2 3 3 6 4" xfId="6070"/>
    <cellStyle name="Valuta 7 2 3 3 7" xfId="4492"/>
    <cellStyle name="Valuta 7 2 3 3 7 2" xfId="5540"/>
    <cellStyle name="Valuta 7 2 3 3 7 3" xfId="4975"/>
    <cellStyle name="Valuta 7 2 3 3 8" xfId="4483"/>
    <cellStyle name="Valuta 7 2 3 3 9" xfId="5314"/>
    <cellStyle name="Valuta 7 2 3 4" xfId="1608"/>
    <cellStyle name="Valuta 7 2 3 4 2" xfId="4494"/>
    <cellStyle name="Valuta 7 2 3 4 2 2" xfId="5599"/>
    <cellStyle name="Valuta 7 2 3 4 2 3" xfId="5090"/>
    <cellStyle name="Valuta 7 2 3 4 3" xfId="4493"/>
    <cellStyle name="Valuta 7 2 3 4 4" xfId="5319"/>
    <cellStyle name="Valuta 7 2 3 5" xfId="4495"/>
    <cellStyle name="Valuta 7 2 3 5 2" xfId="5593"/>
    <cellStyle name="Valuta 7 2 3 5 3" xfId="5177"/>
    <cellStyle name="Valuta 7 2 3 6" xfId="4496"/>
    <cellStyle name="Valuta 7 2 3 6 2" xfId="5738"/>
    <cellStyle name="Valuta 7 2 3 6 3" xfId="4952"/>
    <cellStyle name="Valuta 7 2 3 7" xfId="4497"/>
    <cellStyle name="Valuta 7 2 3 7 2" xfId="5016"/>
    <cellStyle name="Valuta 7 2 3 8" xfId="4479"/>
    <cellStyle name="Valuta 7 2 3 9" xfId="5312"/>
    <cellStyle name="Valuta 7 2 4" xfId="1609"/>
    <cellStyle name="Valuta 7 2 4 10" xfId="5320"/>
    <cellStyle name="Valuta 7 2 4 2" xfId="1610"/>
    <cellStyle name="Valuta 7 2 4 2 2" xfId="4500"/>
    <cellStyle name="Valuta 7 2 4 2 2 2" xfId="5601"/>
    <cellStyle name="Valuta 7 2 4 2 2 3" xfId="5051"/>
    <cellStyle name="Valuta 7 2 4 2 3" xfId="4501"/>
    <cellStyle name="Valuta 7 2 4 2 3 2" xfId="5105"/>
    <cellStyle name="Valuta 7 2 4 2 4" xfId="4499"/>
    <cellStyle name="Valuta 7 2 4 2 5" xfId="5321"/>
    <cellStyle name="Valuta 7 2 4 3" xfId="1611"/>
    <cellStyle name="Valuta 7 2 4 3 2" xfId="1612"/>
    <cellStyle name="Valuta 7 2 4 3 2 2" xfId="4504"/>
    <cellStyle name="Valuta 7 2 4 3 2 2 2" xfId="5603"/>
    <cellStyle name="Valuta 7 2 4 3 2 2 3" xfId="5100"/>
    <cellStyle name="Valuta 7 2 4 3 2 3" xfId="4503"/>
    <cellStyle name="Valuta 7 2 4 3 2 4" xfId="5323"/>
    <cellStyle name="Valuta 7 2 4 3 3" xfId="1613"/>
    <cellStyle name="Valuta 7 2 4 3 3 2" xfId="4506"/>
    <cellStyle name="Valuta 7 2 4 3 3 2 2" xfId="5604"/>
    <cellStyle name="Valuta 7 2 4 3 3 2 3" xfId="4953"/>
    <cellStyle name="Valuta 7 2 4 3 3 3" xfId="4505"/>
    <cellStyle name="Valuta 7 2 4 3 3 4" xfId="5324"/>
    <cellStyle name="Valuta 7 2 4 3 4" xfId="1614"/>
    <cellStyle name="Valuta 7 2 4 3 4 2" xfId="1615"/>
    <cellStyle name="Valuta 7 2 4 3 4 2 2" xfId="4509"/>
    <cellStyle name="Valuta 7 2 4 3 4 2 2 2" xfId="5606"/>
    <cellStyle name="Valuta 7 2 4 3 4 2 2 3" xfId="5053"/>
    <cellStyle name="Valuta 7 2 4 3 4 2 3" xfId="4508"/>
    <cellStyle name="Valuta 7 2 4 3 4 2 4" xfId="5326"/>
    <cellStyle name="Valuta 7 2 4 3 4 3" xfId="4510"/>
    <cellStyle name="Valuta 7 2 4 3 4 3 2" xfId="5605"/>
    <cellStyle name="Valuta 7 2 4 3 4 3 3" xfId="5188"/>
    <cellStyle name="Valuta 7 2 4 3 4 4" xfId="4511"/>
    <cellStyle name="Valuta 7 2 4 3 4 4 2" xfId="5539"/>
    <cellStyle name="Valuta 7 2 4 3 4 4 3" xfId="4999"/>
    <cellStyle name="Valuta 7 2 4 3 4 5" xfId="4507"/>
    <cellStyle name="Valuta 7 2 4 3 4 6" xfId="5325"/>
    <cellStyle name="Valuta 7 2 4 3 5" xfId="4512"/>
    <cellStyle name="Valuta 7 2 4 3 5 2" xfId="5602"/>
    <cellStyle name="Valuta 7 2 4 3 5 3" xfId="5060"/>
    <cellStyle name="Valuta 7 2 4 3 6" xfId="4502"/>
    <cellStyle name="Valuta 7 2 4 3 7" xfId="5322"/>
    <cellStyle name="Valuta 7 2 4 4" xfId="1616"/>
    <cellStyle name="Valuta 7 2 4 4 2" xfId="4514"/>
    <cellStyle name="Valuta 7 2 4 4 2 2" xfId="5607"/>
    <cellStyle name="Valuta 7 2 4 4 2 3" xfId="5120"/>
    <cellStyle name="Valuta 7 2 4 4 3" xfId="4513"/>
    <cellStyle name="Valuta 7 2 4 4 4" xfId="5327"/>
    <cellStyle name="Valuta 7 2 4 5" xfId="1617"/>
    <cellStyle name="Valuta 7 2 4 5 2" xfId="4516"/>
    <cellStyle name="Valuta 7 2 4 5 2 2" xfId="5608"/>
    <cellStyle name="Valuta 7 2 4 5 2 3" xfId="5054"/>
    <cellStyle name="Valuta 7 2 4 5 3" xfId="4515"/>
    <cellStyle name="Valuta 7 2 4 5 4" xfId="5328"/>
    <cellStyle name="Valuta 7 2 4 6" xfId="1618"/>
    <cellStyle name="Valuta 7 2 4 6 2" xfId="1619"/>
    <cellStyle name="Valuta 7 2 4 6 2 2" xfId="1620"/>
    <cellStyle name="Valuta 7 2 4 6 2 2 2" xfId="4520"/>
    <cellStyle name="Valuta 7 2 4 6 2 2 2 2" xfId="5611"/>
    <cellStyle name="Valuta 7 2 4 6 2 2 2 3" xfId="5184"/>
    <cellStyle name="Valuta 7 2 4 6 2 2 3" xfId="4519"/>
    <cellStyle name="Valuta 7 2 4 6 2 2 4" xfId="5331"/>
    <cellStyle name="Valuta 7 2 4 6 2 3" xfId="4521"/>
    <cellStyle name="Valuta 7 2 4 6 2 3 2" xfId="5610"/>
    <cellStyle name="Valuta 7 2 4 6 2 3 3" xfId="5128"/>
    <cellStyle name="Valuta 7 2 4 6 2 4" xfId="4518"/>
    <cellStyle name="Valuta 7 2 4 6 2 5" xfId="5330"/>
    <cellStyle name="Valuta 7 2 4 6 3" xfId="4522"/>
    <cellStyle name="Valuta 7 2 4 6 3 2" xfId="5609"/>
    <cellStyle name="Valuta 7 2 4 6 3 3" xfId="4954"/>
    <cellStyle name="Valuta 7 2 4 6 4" xfId="4517"/>
    <cellStyle name="Valuta 7 2 4 6 5" xfId="5329"/>
    <cellStyle name="Valuta 7 2 4 7" xfId="4523"/>
    <cellStyle name="Valuta 7 2 4 7 2" xfId="5600"/>
    <cellStyle name="Valuta 7 2 4 7 3" xfId="5007"/>
    <cellStyle name="Valuta 7 2 4 8" xfId="4524"/>
    <cellStyle name="Valuta 7 2 4 8 2" xfId="5154"/>
    <cellStyle name="Valuta 7 2 4 9" xfId="4498"/>
    <cellStyle name="Valuta 7 2 5" xfId="1621"/>
    <cellStyle name="Valuta 7 2 5 2" xfId="4526"/>
    <cellStyle name="Valuta 7 2 5 2 2" xfId="5612"/>
    <cellStyle name="Valuta 7 2 5 2 3" xfId="5542"/>
    <cellStyle name="Valuta 7 2 5 3" xfId="4525"/>
    <cellStyle name="Valuta 7 2 5 4" xfId="5332"/>
    <cellStyle name="Valuta 7 2 6" xfId="4527"/>
    <cellStyle name="Valuta 7 2 6 2" xfId="5590"/>
    <cellStyle name="Valuta 7 2 6 3" xfId="4955"/>
    <cellStyle name="Valuta 7 2 7" xfId="4528"/>
    <cellStyle name="Valuta 7 2 7 2" xfId="4996"/>
    <cellStyle name="Valuta 7 2 8" xfId="4473"/>
    <cellStyle name="Valuta 7 2 9" xfId="5309"/>
    <cellStyle name="Valuta 7 3" xfId="1622"/>
    <cellStyle name="Valuta 7 3 2" xfId="1623"/>
    <cellStyle name="Valuta 7 3 2 2" xfId="4531"/>
    <cellStyle name="Valuta 7 3 2 2 2" xfId="5614"/>
    <cellStyle name="Valuta 7 3 2 2 3" xfId="5014"/>
    <cellStyle name="Valuta 7 3 2 3" xfId="4530"/>
    <cellStyle name="Valuta 7 3 2 4" xfId="5334"/>
    <cellStyle name="Valuta 7 3 3" xfId="4532"/>
    <cellStyle name="Valuta 7 3 3 2" xfId="5613"/>
    <cellStyle name="Valuta 7 3 3 3" xfId="4956"/>
    <cellStyle name="Valuta 7 3 4" xfId="4533"/>
    <cellStyle name="Valuta 7 3 4 2" xfId="5101"/>
    <cellStyle name="Valuta 7 3 5" xfId="4529"/>
    <cellStyle name="Valuta 7 3 6" xfId="5333"/>
    <cellStyle name="Valuta 7 4" xfId="1624"/>
    <cellStyle name="Valuta 7 4 10" xfId="4535"/>
    <cellStyle name="Valuta 7 4 10 2" xfId="4957"/>
    <cellStyle name="Valuta 7 4 11" xfId="4534"/>
    <cellStyle name="Valuta 7 4 12" xfId="5335"/>
    <cellStyle name="Valuta 7 4 2" xfId="1625"/>
    <cellStyle name="Valuta 7 4 2 2" xfId="1626"/>
    <cellStyle name="Valuta 7 4 2 2 2" xfId="4538"/>
    <cellStyle name="Valuta 7 4 2 2 2 2" xfId="5617"/>
    <cellStyle name="Valuta 7 4 2 2 2 3" xfId="5166"/>
    <cellStyle name="Valuta 7 4 2 2 3" xfId="4537"/>
    <cellStyle name="Valuta 7 4 2 2 4" xfId="5337"/>
    <cellStyle name="Valuta 7 4 2 3" xfId="4539"/>
    <cellStyle name="Valuta 7 4 2 3 2" xfId="5616"/>
    <cellStyle name="Valuta 7 4 2 3 3" xfId="5085"/>
    <cellStyle name="Valuta 7 4 2 4" xfId="4540"/>
    <cellStyle name="Valuta 7 4 2 4 2" xfId="4991"/>
    <cellStyle name="Valuta 7 4 2 5" xfId="4536"/>
    <cellStyle name="Valuta 7 4 2 6" xfId="5336"/>
    <cellStyle name="Valuta 7 4 3" xfId="1627"/>
    <cellStyle name="Valuta 7 4 3 2" xfId="1628"/>
    <cellStyle name="Valuta 7 4 3 2 2" xfId="4543"/>
    <cellStyle name="Valuta 7 4 3 2 2 2" xfId="5619"/>
    <cellStyle name="Valuta 7 4 3 2 2 3" xfId="5149"/>
    <cellStyle name="Valuta 7 4 3 2 3" xfId="4542"/>
    <cellStyle name="Valuta 7 4 3 2 4" xfId="5339"/>
    <cellStyle name="Valuta 7 4 3 3" xfId="4544"/>
    <cellStyle name="Valuta 7 4 3 3 2" xfId="5618"/>
    <cellStyle name="Valuta 7 4 3 3 3" xfId="5049"/>
    <cellStyle name="Valuta 7 4 3 4" xfId="4545"/>
    <cellStyle name="Valuta 7 4 3 4 2" xfId="5048"/>
    <cellStyle name="Valuta 7 4 3 5" xfId="4541"/>
    <cellStyle name="Valuta 7 4 3 6" xfId="5338"/>
    <cellStyle name="Valuta 7 4 4" xfId="1629"/>
    <cellStyle name="Valuta 7 4 4 10" xfId="5340"/>
    <cellStyle name="Valuta 7 4 4 2" xfId="1630"/>
    <cellStyle name="Valuta 7 4 4 2 2" xfId="4548"/>
    <cellStyle name="Valuta 7 4 4 2 2 2" xfId="5621"/>
    <cellStyle name="Valuta 7 4 4 2 2 3" xfId="5111"/>
    <cellStyle name="Valuta 7 4 4 2 3" xfId="4549"/>
    <cellStyle name="Valuta 7 4 4 2 3 2" xfId="5152"/>
    <cellStyle name="Valuta 7 4 4 2 4" xfId="4547"/>
    <cellStyle name="Valuta 7 4 4 2 5" xfId="5341"/>
    <cellStyle name="Valuta 7 4 4 3" xfId="1631"/>
    <cellStyle name="Valuta 7 4 4 3 2" xfId="1632"/>
    <cellStyle name="Valuta 7 4 4 3 2 2" xfId="4552"/>
    <cellStyle name="Valuta 7 4 4 3 2 2 2" xfId="5623"/>
    <cellStyle name="Valuta 7 4 4 3 2 2 3" xfId="5018"/>
    <cellStyle name="Valuta 7 4 4 3 2 3" xfId="4551"/>
    <cellStyle name="Valuta 7 4 4 3 2 4" xfId="5343"/>
    <cellStyle name="Valuta 7 4 4 3 3" xfId="1633"/>
    <cellStyle name="Valuta 7 4 4 3 3 2" xfId="4554"/>
    <cellStyle name="Valuta 7 4 4 3 3 2 2" xfId="5624"/>
    <cellStyle name="Valuta 7 4 4 3 3 2 3" xfId="5116"/>
    <cellStyle name="Valuta 7 4 4 3 3 3" xfId="4553"/>
    <cellStyle name="Valuta 7 4 4 3 3 4" xfId="5344"/>
    <cellStyle name="Valuta 7 4 4 3 4" xfId="1634"/>
    <cellStyle name="Valuta 7 4 4 3 4 2" xfId="4556"/>
    <cellStyle name="Valuta 7 4 4 3 4 2 2" xfId="5625"/>
    <cellStyle name="Valuta 7 4 4 3 4 2 3" xfId="4958"/>
    <cellStyle name="Valuta 7 4 4 3 4 3" xfId="4555"/>
    <cellStyle name="Valuta 7 4 4 3 4 4" xfId="5345"/>
    <cellStyle name="Valuta 7 4 4 3 5" xfId="4557"/>
    <cellStyle name="Valuta 7 4 4 3 5 2" xfId="5622"/>
    <cellStyle name="Valuta 7 4 4 3 5 3" xfId="4988"/>
    <cellStyle name="Valuta 7 4 4 3 6" xfId="4550"/>
    <cellStyle name="Valuta 7 4 4 3 7" xfId="5342"/>
    <cellStyle name="Valuta 7 4 4 3 8" xfId="5812"/>
    <cellStyle name="Valuta 7 4 4 4" xfId="1635"/>
    <cellStyle name="Valuta 7 4 4 4 2" xfId="1636"/>
    <cellStyle name="Valuta 7 4 4 4 2 2" xfId="4560"/>
    <cellStyle name="Valuta 7 4 4 4 2 2 2" xfId="5627"/>
    <cellStyle name="Valuta 7 4 4 4 2 2 3" xfId="5153"/>
    <cellStyle name="Valuta 7 4 4 4 2 3" xfId="4559"/>
    <cellStyle name="Valuta 7 4 4 4 2 4" xfId="5347"/>
    <cellStyle name="Valuta 7 4 4 4 3" xfId="1637"/>
    <cellStyle name="Valuta 7 4 4 4 3 2" xfId="1638"/>
    <cellStyle name="Valuta 7 4 4 4 3 2 2" xfId="4563"/>
    <cellStyle name="Valuta 7 4 4 4 3 2 2 2" xfId="5629"/>
    <cellStyle name="Valuta 7 4 4 4 3 2 2 3" xfId="5187"/>
    <cellStyle name="Valuta 7 4 4 4 3 2 3" xfId="4562"/>
    <cellStyle name="Valuta 7 4 4 4 3 2 4" xfId="5349"/>
    <cellStyle name="Valuta 7 4 4 4 3 3" xfId="4564"/>
    <cellStyle name="Valuta 7 4 4 4 3 3 2" xfId="5628"/>
    <cellStyle name="Valuta 7 4 4 4 3 3 3" xfId="4959"/>
    <cellStyle name="Valuta 7 4 4 4 3 4" xfId="4561"/>
    <cellStyle name="Valuta 7 4 4 4 3 5" xfId="5348"/>
    <cellStyle name="Valuta 7 4 4 4 4" xfId="4565"/>
    <cellStyle name="Valuta 7 4 4 4 4 2" xfId="5626"/>
    <cellStyle name="Valuta 7 4 4 4 4 3" xfId="5194"/>
    <cellStyle name="Valuta 7 4 4 4 4 4" xfId="6141"/>
    <cellStyle name="Valuta 7 4 4 4 5" xfId="4566"/>
    <cellStyle name="Valuta 7 4 4 4 5 2" xfId="5722"/>
    <cellStyle name="Valuta 7 4 4 4 5 3" xfId="5012"/>
    <cellStyle name="Valuta 7 4 4 4 6" xfId="4558"/>
    <cellStyle name="Valuta 7 4 4 4 7" xfId="5346"/>
    <cellStyle name="Valuta 7 4 4 5" xfId="1639"/>
    <cellStyle name="Valuta 7 4 4 5 2" xfId="1640"/>
    <cellStyle name="Valuta 7 4 4 5 2 2" xfId="4569"/>
    <cellStyle name="Valuta 7 4 4 5 2 2 2" xfId="5631"/>
    <cellStyle name="Valuta 7 4 4 5 2 2 3" xfId="5023"/>
    <cellStyle name="Valuta 7 4 4 5 2 3" xfId="4568"/>
    <cellStyle name="Valuta 7 4 4 5 2 4" xfId="5351"/>
    <cellStyle name="Valuta 7 4 4 5 3" xfId="4570"/>
    <cellStyle name="Valuta 7 4 4 5 3 2" xfId="5630"/>
    <cellStyle name="Valuta 7 4 4 5 3 3" xfId="5058"/>
    <cellStyle name="Valuta 7 4 4 5 4" xfId="4567"/>
    <cellStyle name="Valuta 7 4 4 5 5" xfId="5350"/>
    <cellStyle name="Valuta 7 4 4 6" xfId="1641"/>
    <cellStyle name="Valuta 7 4 4 6 2" xfId="4571"/>
    <cellStyle name="Valuta 7 4 4 6 3" xfId="5352"/>
    <cellStyle name="Valuta 7 4 4 6 4" xfId="5889"/>
    <cellStyle name="Valuta 7 4 4 6 5" xfId="5971"/>
    <cellStyle name="Valuta 7 4 4 7" xfId="4572"/>
    <cellStyle name="Valuta 7 4 4 7 2" xfId="5620"/>
    <cellStyle name="Valuta 7 4 4 7 3" xfId="5034"/>
    <cellStyle name="Valuta 7 4 4 8" xfId="4573"/>
    <cellStyle name="Valuta 7 4 4 8 2" xfId="5543"/>
    <cellStyle name="Valuta 7 4 4 9" xfId="4546"/>
    <cellStyle name="Valuta 7 4 5" xfId="1642"/>
    <cellStyle name="Valuta 7 4 5 2" xfId="1643"/>
    <cellStyle name="Valuta 7 4 5 2 2" xfId="4576"/>
    <cellStyle name="Valuta 7 4 5 2 2 2" xfId="5633"/>
    <cellStyle name="Valuta 7 4 5 2 2 3" xfId="5067"/>
    <cellStyle name="Valuta 7 4 5 2 3" xfId="4575"/>
    <cellStyle name="Valuta 7 4 5 2 4" xfId="5354"/>
    <cellStyle name="Valuta 7 4 5 3" xfId="4577"/>
    <cellStyle name="Valuta 7 4 5 3 2" xfId="5632"/>
    <cellStyle name="Valuta 7 4 5 3 3" xfId="4960"/>
    <cellStyle name="Valuta 7 4 5 4" xfId="4574"/>
    <cellStyle name="Valuta 7 4 5 5" xfId="5353"/>
    <cellStyle name="Valuta 7 4 6" xfId="1644"/>
    <cellStyle name="Valuta 7 4 6 2" xfId="4579"/>
    <cellStyle name="Valuta 7 4 6 2 2" xfId="5634"/>
    <cellStyle name="Valuta 7 4 6 2 3" xfId="5175"/>
    <cellStyle name="Valuta 7 4 6 3" xfId="4578"/>
    <cellStyle name="Valuta 7 4 6 4" xfId="5355"/>
    <cellStyle name="Valuta 7 4 7" xfId="1645"/>
    <cellStyle name="Valuta 7 4 7 2" xfId="1646"/>
    <cellStyle name="Valuta 7 4 7 2 2" xfId="4582"/>
    <cellStyle name="Valuta 7 4 7 2 2 2" xfId="5636"/>
    <cellStyle name="Valuta 7 4 7 2 2 3" xfId="4976"/>
    <cellStyle name="Valuta 7 4 7 2 3" xfId="4581"/>
    <cellStyle name="Valuta 7 4 7 2 4" xfId="5357"/>
    <cellStyle name="Valuta 7 4 7 3" xfId="1647"/>
    <cellStyle name="Valuta 7 4 7 3 2" xfId="1648"/>
    <cellStyle name="Valuta 7 4 7 3 2 2" xfId="4585"/>
    <cellStyle name="Valuta 7 4 7 3 2 2 2" xfId="5638"/>
    <cellStyle name="Valuta 7 4 7 3 2 2 3" xfId="5143"/>
    <cellStyle name="Valuta 7 4 7 3 2 3" xfId="4584"/>
    <cellStyle name="Valuta 7 4 7 3 2 4" xfId="5359"/>
    <cellStyle name="Valuta 7 4 7 3 3" xfId="4586"/>
    <cellStyle name="Valuta 7 4 7 3 3 2" xfId="5637"/>
    <cellStyle name="Valuta 7 4 7 3 3 3" xfId="5191"/>
    <cellStyle name="Valuta 7 4 7 3 4" xfId="4583"/>
    <cellStyle name="Valuta 7 4 7 3 5" xfId="5358"/>
    <cellStyle name="Valuta 7 4 7 4" xfId="4587"/>
    <cellStyle name="Valuta 7 4 7 4 2" xfId="5635"/>
    <cellStyle name="Valuta 7 4 7 4 3" xfId="4992"/>
    <cellStyle name="Valuta 7 4 7 4 4" xfId="6142"/>
    <cellStyle name="Valuta 7 4 7 5" xfId="4588"/>
    <cellStyle name="Valuta 7 4 7 5 2" xfId="5723"/>
    <cellStyle name="Valuta 7 4 7 5 3" xfId="5032"/>
    <cellStyle name="Valuta 7 4 7 6" xfId="4580"/>
    <cellStyle name="Valuta 7 4 7 7" xfId="5356"/>
    <cellStyle name="Valuta 7 4 8" xfId="1649"/>
    <cellStyle name="Valuta 7 4 8 2" xfId="4589"/>
    <cellStyle name="Valuta 7 4 8 2 2" xfId="6143"/>
    <cellStyle name="Valuta 7 4 8 3" xfId="5360"/>
    <cellStyle name="Valuta 7 4 8 4" xfId="5820"/>
    <cellStyle name="Valuta 7 4 8 5" xfId="5968"/>
    <cellStyle name="Valuta 7 4 9" xfId="4590"/>
    <cellStyle name="Valuta 7 4 9 2" xfId="5615"/>
    <cellStyle name="Valuta 7 4 9 3" xfId="5094"/>
    <cellStyle name="Valuta 7 5" xfId="1650"/>
    <cellStyle name="Valuta 7 5 2" xfId="1651"/>
    <cellStyle name="Valuta 7 5 2 2" xfId="4593"/>
    <cellStyle name="Valuta 7 5 2 2 2" xfId="5640"/>
    <cellStyle name="Valuta 7 5 2 2 3" xfId="5055"/>
    <cellStyle name="Valuta 7 5 2 3" xfId="4592"/>
    <cellStyle name="Valuta 7 5 2 4" xfId="5362"/>
    <cellStyle name="Valuta 7 5 3" xfId="4594"/>
    <cellStyle name="Valuta 7 5 3 2" xfId="5639"/>
    <cellStyle name="Valuta 7 5 3 3" xfId="5110"/>
    <cellStyle name="Valuta 7 5 4" xfId="4595"/>
    <cellStyle name="Valuta 7 5 4 2" xfId="4983"/>
    <cellStyle name="Valuta 7 5 5" xfId="4591"/>
    <cellStyle name="Valuta 7 5 6" xfId="5361"/>
    <cellStyle name="Valuta 7 6" xfId="1652"/>
    <cellStyle name="Valuta 7 6 2" xfId="4597"/>
    <cellStyle name="Valuta 7 6 2 2" xfId="5641"/>
    <cellStyle name="Valuta 7 6 2 3" xfId="5003"/>
    <cellStyle name="Valuta 7 6 3" xfId="4596"/>
    <cellStyle name="Valuta 7 6 4" xfId="5363"/>
    <cellStyle name="Valuta 7 7" xfId="4598"/>
    <cellStyle name="Valuta 7 7 2" xfId="5589"/>
    <cellStyle name="Valuta 7 7 3" xfId="5026"/>
    <cellStyle name="Valuta 7 8" xfId="4599"/>
    <cellStyle name="Valuta 7 8 2" xfId="5732"/>
    <cellStyle name="Valuta 7 8 3" xfId="5115"/>
    <cellStyle name="Valuta 7 9" xfId="4600"/>
    <cellStyle name="Valuta 7 9 2" xfId="5163"/>
    <cellStyle name="Valuta 8" xfId="1653"/>
    <cellStyle name="Valuta 8 10" xfId="4602"/>
    <cellStyle name="Valuta 8 10 2" xfId="5186"/>
    <cellStyle name="Valuta 8 11" xfId="4601"/>
    <cellStyle name="Valuta 8 12" xfId="5364"/>
    <cellStyle name="Valuta 8 2" xfId="1654"/>
    <cellStyle name="Valuta 8 2 2" xfId="1655"/>
    <cellStyle name="Valuta 8 2 2 2" xfId="4605"/>
    <cellStyle name="Valuta 8 2 2 2 2" xfId="5644"/>
    <cellStyle name="Valuta 8 2 2 2 3" xfId="4961"/>
    <cellStyle name="Valuta 8 2 2 3" xfId="4604"/>
    <cellStyle name="Valuta 8 2 2 4" xfId="5366"/>
    <cellStyle name="Valuta 8 2 3" xfId="4606"/>
    <cellStyle name="Valuta 8 2 3 2" xfId="5643"/>
    <cellStyle name="Valuta 8 2 3 3" xfId="4962"/>
    <cellStyle name="Valuta 8 2 4" xfId="4607"/>
    <cellStyle name="Valuta 8 2 4 2" xfId="5102"/>
    <cellStyle name="Valuta 8 2 5" xfId="4603"/>
    <cellStyle name="Valuta 8 2 6" xfId="5365"/>
    <cellStyle name="Valuta 8 3" xfId="1656"/>
    <cellStyle name="Valuta 8 3 2" xfId="1657"/>
    <cellStyle name="Valuta 8 3 2 2" xfId="4610"/>
    <cellStyle name="Valuta 8 3 2 2 2" xfId="5646"/>
    <cellStyle name="Valuta 8 3 2 2 3" xfId="5079"/>
    <cellStyle name="Valuta 8 3 2 3" xfId="4611"/>
    <cellStyle name="Valuta 8 3 2 3 2" xfId="5151"/>
    <cellStyle name="Valuta 8 3 2 4" xfId="4609"/>
    <cellStyle name="Valuta 8 3 2 5" xfId="5368"/>
    <cellStyle name="Valuta 8 3 3" xfId="1658"/>
    <cellStyle name="Valuta 8 3 3 2" xfId="1659"/>
    <cellStyle name="Valuta 8 3 3 2 2" xfId="4614"/>
    <cellStyle name="Valuta 8 3 3 2 2 2" xfId="5648"/>
    <cellStyle name="Valuta 8 3 3 2 2 3" xfId="5133"/>
    <cellStyle name="Valuta 8 3 3 2 3" xfId="4613"/>
    <cellStyle name="Valuta 8 3 3 2 4" xfId="5370"/>
    <cellStyle name="Valuta 8 3 3 3" xfId="1660"/>
    <cellStyle name="Valuta 8 3 3 3 2" xfId="4616"/>
    <cellStyle name="Valuta 8 3 3 3 2 2" xfId="5649"/>
    <cellStyle name="Valuta 8 3 3 3 2 3" xfId="5029"/>
    <cellStyle name="Valuta 8 3 3 3 3" xfId="4615"/>
    <cellStyle name="Valuta 8 3 3 3 4" xfId="5371"/>
    <cellStyle name="Valuta 8 3 3 4" xfId="1661"/>
    <cellStyle name="Valuta 8 3 3 4 2" xfId="4618"/>
    <cellStyle name="Valuta 8 3 3 4 2 2" xfId="5650"/>
    <cellStyle name="Valuta 8 3 3 4 2 3" xfId="5131"/>
    <cellStyle name="Valuta 8 3 3 4 3" xfId="4617"/>
    <cellStyle name="Valuta 8 3 3 4 4" xfId="5372"/>
    <cellStyle name="Valuta 8 3 3 5" xfId="1662"/>
    <cellStyle name="Valuta 8 3 3 5 2" xfId="4619"/>
    <cellStyle name="Valuta 8 3 3 5 2 2" xfId="6144"/>
    <cellStyle name="Valuta 8 3 3 5 3" xfId="5373"/>
    <cellStyle name="Valuta 8 3 3 5 4" xfId="5819"/>
    <cellStyle name="Valuta 8 3 3 5 5" xfId="5969"/>
    <cellStyle name="Valuta 8 3 3 6" xfId="4620"/>
    <cellStyle name="Valuta 8 3 3 6 2" xfId="5647"/>
    <cellStyle name="Valuta 8 3 3 6 3" xfId="5162"/>
    <cellStyle name="Valuta 8 3 3 6 4" xfId="6145"/>
    <cellStyle name="Valuta 8 3 3 7" xfId="4621"/>
    <cellStyle name="Valuta 8 3 3 7 2" xfId="5724"/>
    <cellStyle name="Valuta 8 3 3 7 3" xfId="5109"/>
    <cellStyle name="Valuta 8 3 3 8" xfId="4612"/>
    <cellStyle name="Valuta 8 3 3 9" xfId="5369"/>
    <cellStyle name="Valuta 8 3 4" xfId="1663"/>
    <cellStyle name="Valuta 8 3 4 2" xfId="4623"/>
    <cellStyle name="Valuta 8 3 4 2 2" xfId="5651"/>
    <cellStyle name="Valuta 8 3 4 2 3" xfId="5021"/>
    <cellStyle name="Valuta 8 3 4 3" xfId="4622"/>
    <cellStyle name="Valuta 8 3 4 4" xfId="5374"/>
    <cellStyle name="Valuta 8 3 5" xfId="4624"/>
    <cellStyle name="Valuta 8 3 5 2" xfId="5645"/>
    <cellStyle name="Valuta 8 3 5 3" xfId="4977"/>
    <cellStyle name="Valuta 8 3 6" xfId="4625"/>
    <cellStyle name="Valuta 8 3 6 2" xfId="5739"/>
    <cellStyle name="Valuta 8 3 6 3" xfId="5125"/>
    <cellStyle name="Valuta 8 3 7" xfId="4626"/>
    <cellStyle name="Valuta 8 3 7 2" xfId="5020"/>
    <cellStyle name="Valuta 8 3 8" xfId="4608"/>
    <cellStyle name="Valuta 8 3 9" xfId="5367"/>
    <cellStyle name="Valuta 8 4" xfId="1664"/>
    <cellStyle name="Valuta 8 4 2" xfId="4628"/>
    <cellStyle name="Valuta 8 4 2 2" xfId="5652"/>
    <cellStyle name="Valuta 8 4 2 3" xfId="5185"/>
    <cellStyle name="Valuta 8 4 3" xfId="4629"/>
    <cellStyle name="Valuta 8 4 3 2" xfId="5062"/>
    <cellStyle name="Valuta 8 4 4" xfId="4627"/>
    <cellStyle name="Valuta 8 4 5" xfId="5375"/>
    <cellStyle name="Valuta 8 5" xfId="1665"/>
    <cellStyle name="Valuta 8 5 10" xfId="4630"/>
    <cellStyle name="Valuta 8 5 11" xfId="5376"/>
    <cellStyle name="Valuta 8 5 2" xfId="1666"/>
    <cellStyle name="Valuta 8 5 2 2" xfId="1667"/>
    <cellStyle name="Valuta 8 5 2 2 2" xfId="4633"/>
    <cellStyle name="Valuta 8 5 2 2 2 2" xfId="5655"/>
    <cellStyle name="Valuta 8 5 2 2 2 3" xfId="5189"/>
    <cellStyle name="Valuta 8 5 2 2 3" xfId="4632"/>
    <cellStyle name="Valuta 8 5 2 2 4" xfId="5378"/>
    <cellStyle name="Valuta 8 5 2 3" xfId="1668"/>
    <cellStyle name="Valuta 8 5 2 3 2" xfId="4635"/>
    <cellStyle name="Valuta 8 5 2 3 2 2" xfId="5656"/>
    <cellStyle name="Valuta 8 5 2 3 2 3" xfId="5041"/>
    <cellStyle name="Valuta 8 5 2 3 3" xfId="4634"/>
    <cellStyle name="Valuta 8 5 2 3 4" xfId="5379"/>
    <cellStyle name="Valuta 8 5 2 4" xfId="1669"/>
    <cellStyle name="Valuta 8 5 2 4 2" xfId="4637"/>
    <cellStyle name="Valuta 8 5 2 4 2 2" xfId="5657"/>
    <cellStyle name="Valuta 8 5 2 4 2 3" xfId="5044"/>
    <cellStyle name="Valuta 8 5 2 4 3" xfId="4636"/>
    <cellStyle name="Valuta 8 5 2 4 4" xfId="5380"/>
    <cellStyle name="Valuta 8 5 2 5" xfId="4638"/>
    <cellStyle name="Valuta 8 5 2 5 2" xfId="5654"/>
    <cellStyle name="Valuta 8 5 2 5 3" xfId="5095"/>
    <cellStyle name="Valuta 8 5 2 6" xfId="4631"/>
    <cellStyle name="Valuta 8 5 2 7" xfId="5377"/>
    <cellStyle name="Valuta 8 5 2 8" xfId="5813"/>
    <cellStyle name="Valuta 8 5 3" xfId="1670"/>
    <cellStyle name="Valuta 8 5 3 2" xfId="4640"/>
    <cellStyle name="Valuta 8 5 3 2 2" xfId="5658"/>
    <cellStyle name="Valuta 8 5 3 2 3" xfId="4963"/>
    <cellStyle name="Valuta 8 5 3 3" xfId="4639"/>
    <cellStyle name="Valuta 8 5 3 4" xfId="5381"/>
    <cellStyle name="Valuta 8 5 4" xfId="1671"/>
    <cellStyle name="Valuta 8 5 4 2" xfId="1672"/>
    <cellStyle name="Valuta 8 5 4 2 2" xfId="4643"/>
    <cellStyle name="Valuta 8 5 4 2 2 2" xfId="5660"/>
    <cellStyle name="Valuta 8 5 4 2 2 3" xfId="5130"/>
    <cellStyle name="Valuta 8 5 4 2 3" xfId="4642"/>
    <cellStyle name="Valuta 8 5 4 2 4" xfId="5383"/>
    <cellStyle name="Valuta 8 5 4 3" xfId="1673"/>
    <cellStyle name="Valuta 8 5 4 3 2" xfId="1674"/>
    <cellStyle name="Valuta 8 5 4 3 2 2" xfId="4646"/>
    <cellStyle name="Valuta 8 5 4 3 2 2 2" xfId="5662"/>
    <cellStyle name="Valuta 8 5 4 3 2 2 3" xfId="5065"/>
    <cellStyle name="Valuta 8 5 4 3 2 3" xfId="4645"/>
    <cellStyle name="Valuta 8 5 4 3 2 4" xfId="5385"/>
    <cellStyle name="Valuta 8 5 4 3 3" xfId="4647"/>
    <cellStyle name="Valuta 8 5 4 3 3 2" xfId="5661"/>
    <cellStyle name="Valuta 8 5 4 3 3 3" xfId="5145"/>
    <cellStyle name="Valuta 8 5 4 3 4" xfId="4644"/>
    <cellStyle name="Valuta 8 5 4 3 5" xfId="5384"/>
    <cellStyle name="Valuta 8 5 4 4" xfId="4648"/>
    <cellStyle name="Valuta 8 5 4 4 2" xfId="5659"/>
    <cellStyle name="Valuta 8 5 4 4 3" xfId="5114"/>
    <cellStyle name="Valuta 8 5 4 4 4" xfId="6146"/>
    <cellStyle name="Valuta 8 5 4 5" xfId="4649"/>
    <cellStyle name="Valuta 8 5 4 5 2" xfId="5725"/>
    <cellStyle name="Valuta 8 5 4 5 3" xfId="5052"/>
    <cellStyle name="Valuta 8 5 4 6" xfId="4641"/>
    <cellStyle name="Valuta 8 5 4 7" xfId="5382"/>
    <cellStyle name="Valuta 8 5 5" xfId="1675"/>
    <cellStyle name="Valuta 8 5 5 2" xfId="4651"/>
    <cellStyle name="Valuta 8 5 5 2 2" xfId="5663"/>
    <cellStyle name="Valuta 8 5 5 2 3" xfId="5138"/>
    <cellStyle name="Valuta 8 5 5 3" xfId="4650"/>
    <cellStyle name="Valuta 8 5 5 4" xfId="5386"/>
    <cellStyle name="Valuta 8 5 6" xfId="1676"/>
    <cellStyle name="Valuta 8 5 6 2" xfId="4652"/>
    <cellStyle name="Valuta 8 5 6 3" xfId="5387"/>
    <cellStyle name="Valuta 8 5 6 4" xfId="5818"/>
    <cellStyle name="Valuta 8 5 6 5" xfId="5976"/>
    <cellStyle name="Valuta 8 5 7" xfId="4653"/>
    <cellStyle name="Valuta 8 5 7 2" xfId="5653"/>
    <cellStyle name="Valuta 8 5 7 3" xfId="4993"/>
    <cellStyle name="Valuta 8 5 8" xfId="4654"/>
    <cellStyle name="Valuta 8 5 8 2" xfId="5009"/>
    <cellStyle name="Valuta 8 5 9" xfId="4655"/>
    <cellStyle name="Valuta 8 5 9 2" xfId="4982"/>
    <cellStyle name="Valuta 8 6" xfId="1677"/>
    <cellStyle name="Valuta 8 6 2" xfId="1678"/>
    <cellStyle name="Valuta 8 6 2 2" xfId="4658"/>
    <cellStyle name="Valuta 8 6 2 2 2" xfId="5665"/>
    <cellStyle name="Valuta 8 6 2 2 3" xfId="5182"/>
    <cellStyle name="Valuta 8 6 2 3" xfId="4657"/>
    <cellStyle name="Valuta 8 6 2 4" xfId="5389"/>
    <cellStyle name="Valuta 8 6 3" xfId="4659"/>
    <cellStyle name="Valuta 8 6 3 2" xfId="5664"/>
    <cellStyle name="Valuta 8 6 3 3" xfId="5077"/>
    <cellStyle name="Valuta 8 6 4" xfId="4656"/>
    <cellStyle name="Valuta 8 6 5" xfId="5388"/>
    <cellStyle name="Valuta 8 7" xfId="1679"/>
    <cellStyle name="Valuta 8 7 2" xfId="4661"/>
    <cellStyle name="Valuta 8 7 2 2" xfId="5666"/>
    <cellStyle name="Valuta 8 7 2 3" xfId="5088"/>
    <cellStyle name="Valuta 8 7 3" xfId="4660"/>
    <cellStyle name="Valuta 8 7 4" xfId="5390"/>
    <cellStyle name="Valuta 8 8" xfId="1680"/>
    <cellStyle name="Valuta 8 8 2" xfId="4662"/>
    <cellStyle name="Valuta 8 8 2 2" xfId="6147"/>
    <cellStyle name="Valuta 8 8 3" xfId="5391"/>
    <cellStyle name="Valuta 8 8 4" xfId="5817"/>
    <cellStyle name="Valuta 8 8 5" xfId="5970"/>
    <cellStyle name="Valuta 8 9" xfId="4663"/>
    <cellStyle name="Valuta 8 9 2" xfId="5642"/>
    <cellStyle name="Valuta 8 9 3" xfId="5022"/>
    <cellStyle name="Valuta 9" xfId="1681"/>
    <cellStyle name="Valuta 9 10" xfId="4664"/>
    <cellStyle name="Valuta 9 11" xfId="5392"/>
    <cellStyle name="Valuta 9 2" xfId="1682"/>
    <cellStyle name="Valuta 9 2 2" xfId="4666"/>
    <cellStyle name="Valuta 9 2 2 2" xfId="5668"/>
    <cellStyle name="Valuta 9 2 2 3" xfId="5156"/>
    <cellStyle name="Valuta 9 2 3" xfId="4667"/>
    <cellStyle name="Valuta 9 2 3 2" xfId="5001"/>
    <cellStyle name="Valuta 9 2 4" xfId="4665"/>
    <cellStyle name="Valuta 9 2 5" xfId="5393"/>
    <cellStyle name="Valuta 9 3" xfId="1683"/>
    <cellStyle name="Valuta 9 3 2" xfId="4669"/>
    <cellStyle name="Valuta 9 3 2 2" xfId="5669"/>
    <cellStyle name="Valuta 9 3 2 3" xfId="5015"/>
    <cellStyle name="Valuta 9 3 3" xfId="4670"/>
    <cellStyle name="Valuta 9 3 3 2" xfId="5072"/>
    <cellStyle name="Valuta 9 3 4" xfId="4668"/>
    <cellStyle name="Valuta 9 3 5" xfId="5394"/>
    <cellStyle name="Valuta 9 4" xfId="1684"/>
    <cellStyle name="Valuta 9 4 2" xfId="1685"/>
    <cellStyle name="Valuta 9 4 2 2" xfId="4673"/>
    <cellStyle name="Valuta 9 4 2 2 2" xfId="5671"/>
    <cellStyle name="Valuta 9 4 2 2 3" xfId="5092"/>
    <cellStyle name="Valuta 9 4 2 3" xfId="4672"/>
    <cellStyle name="Valuta 9 4 2 4" xfId="5396"/>
    <cellStyle name="Valuta 9 4 3" xfId="1686"/>
    <cellStyle name="Valuta 9 4 3 2" xfId="4675"/>
    <cellStyle name="Valuta 9 4 3 2 2" xfId="5672"/>
    <cellStyle name="Valuta 9 4 3 2 3" xfId="5064"/>
    <cellStyle name="Valuta 9 4 3 3" xfId="4674"/>
    <cellStyle name="Valuta 9 4 3 4" xfId="5397"/>
    <cellStyle name="Valuta 9 4 4" xfId="1687"/>
    <cellStyle name="Valuta 9 4 4 2" xfId="4677"/>
    <cellStyle name="Valuta 9 4 4 2 2" xfId="5673"/>
    <cellStyle name="Valuta 9 4 4 2 3" xfId="5037"/>
    <cellStyle name="Valuta 9 4 4 3" xfId="4676"/>
    <cellStyle name="Valuta 9 4 4 4" xfId="5398"/>
    <cellStyle name="Valuta 9 4 5" xfId="4678"/>
    <cellStyle name="Valuta 9 4 5 2" xfId="5670"/>
    <cellStyle name="Valuta 9 4 5 3" xfId="5164"/>
    <cellStyle name="Valuta 9 4 6" xfId="4671"/>
    <cellStyle name="Valuta 9 4 7" xfId="5395"/>
    <cellStyle name="Valuta 9 4 8" xfId="5814"/>
    <cellStyle name="Valuta 9 5" xfId="1688"/>
    <cellStyle name="Valuta 9 5 2" xfId="1689"/>
    <cellStyle name="Valuta 9 5 2 2" xfId="4681"/>
    <cellStyle name="Valuta 9 5 2 2 2" xfId="5675"/>
    <cellStyle name="Valuta 9 5 2 2 3" xfId="4964"/>
    <cellStyle name="Valuta 9 5 2 3" xfId="4680"/>
    <cellStyle name="Valuta 9 5 2 4" xfId="5400"/>
    <cellStyle name="Valuta 9 5 3" xfId="1690"/>
    <cellStyle name="Valuta 9 5 3 2" xfId="1691"/>
    <cellStyle name="Valuta 9 5 3 2 2" xfId="4684"/>
    <cellStyle name="Valuta 9 5 3 2 2 2" xfId="5677"/>
    <cellStyle name="Valuta 9 5 3 2 2 3" xfId="5071"/>
    <cellStyle name="Valuta 9 5 3 2 3" xfId="4683"/>
    <cellStyle name="Valuta 9 5 3 2 4" xfId="5402"/>
    <cellStyle name="Valuta 9 5 3 3" xfId="4685"/>
    <cellStyle name="Valuta 9 5 3 3 2" xfId="5676"/>
    <cellStyle name="Valuta 9 5 3 3 3" xfId="4994"/>
    <cellStyle name="Valuta 9 5 3 4" xfId="4682"/>
    <cellStyle name="Valuta 9 5 3 5" xfId="5401"/>
    <cellStyle name="Valuta 9 5 4" xfId="4686"/>
    <cellStyle name="Valuta 9 5 4 2" xfId="5674"/>
    <cellStyle name="Valuta 9 5 4 3" xfId="4984"/>
    <cellStyle name="Valuta 9 5 4 4" xfId="6148"/>
    <cellStyle name="Valuta 9 5 5" xfId="4687"/>
    <cellStyle name="Valuta 9 5 5 2" xfId="5726"/>
    <cellStyle name="Valuta 9 5 5 3" xfId="5181"/>
    <cellStyle name="Valuta 9 5 6" xfId="4679"/>
    <cellStyle name="Valuta 9 5 7" xfId="5399"/>
    <cellStyle name="Valuta 9 6" xfId="1692"/>
    <cellStyle name="Valuta 9 6 2" xfId="4689"/>
    <cellStyle name="Valuta 9 6 2 2" xfId="5678"/>
    <cellStyle name="Valuta 9 6 2 3" xfId="5174"/>
    <cellStyle name="Valuta 9 6 3" xfId="4688"/>
    <cellStyle name="Valuta 9 6 4" xfId="5403"/>
    <cellStyle name="Valuta 9 7" xfId="1693"/>
    <cellStyle name="Valuta 9 7 2" xfId="4690"/>
    <cellStyle name="Valuta 9 7 3" xfId="5404"/>
    <cellStyle name="Valuta 9 7 4" xfId="5816"/>
    <cellStyle name="Valuta 9 7 5" xfId="5972"/>
    <cellStyle name="Valuta 9 8" xfId="4691"/>
    <cellStyle name="Valuta 9 8 2" xfId="5667"/>
    <cellStyle name="Valuta 9 8 3" xfId="5031"/>
    <cellStyle name="Valuta 9 9" xfId="4692"/>
    <cellStyle name="Valuta 9 9 2" xfId="5170"/>
    <cellStyle name="Verknüpfte Zelle" xfId="4693"/>
    <cellStyle name="Verknüpfte Zelle 2" xfId="5405"/>
    <cellStyle name="Währung [0]_RESULTS" xfId="4694"/>
    <cellStyle name="Währung_RESULTS" xfId="4695"/>
    <cellStyle name="Warnender Text" xfId="4696"/>
    <cellStyle name="Warnender Text 2" xfId="5406"/>
    <cellStyle name="Warning Text" xfId="4697"/>
    <cellStyle name="Warning Text 2" xfId="1694"/>
    <cellStyle name="Warning Text 2 2" xfId="1695"/>
    <cellStyle name="Warning Text 2 2 2" xfId="4700"/>
    <cellStyle name="Warning Text 2 2 2 2" xfId="5681"/>
    <cellStyle name="Warning Text 2 2 2 3" xfId="5008"/>
    <cellStyle name="Warning Text 2 2 3" xfId="4701"/>
    <cellStyle name="Warning Text 2 2 3 2" xfId="5173"/>
    <cellStyle name="Warning Text 2 2 4" xfId="4699"/>
    <cellStyle name="Warning Text 2 2 5" xfId="5409"/>
    <cellStyle name="Warning Text 2 3" xfId="4702"/>
    <cellStyle name="Warning Text 2 3 2" xfId="5680"/>
    <cellStyle name="Warning Text 2 3 3" xfId="5082"/>
    <cellStyle name="Warning Text 2 4" xfId="4703"/>
    <cellStyle name="Warning Text 2 4 2" xfId="4985"/>
    <cellStyle name="Warning Text 2 5" xfId="4698"/>
    <cellStyle name="Warning Text 2 6" xfId="5408"/>
    <cellStyle name="Warning Text 3" xfId="1696"/>
    <cellStyle name="Warning Text 3 10" xfId="4705"/>
    <cellStyle name="Warning Text 3 10 2" xfId="5411"/>
    <cellStyle name="Warning Text 3 11" xfId="4706"/>
    <cellStyle name="Warning Text 3 11 2" xfId="5412"/>
    <cellStyle name="Warning Text 3 12" xfId="4707"/>
    <cellStyle name="Warning Text 3 12 2" xfId="5413"/>
    <cellStyle name="Warning Text 3 13" xfId="4708"/>
    <cellStyle name="Warning Text 3 13 2" xfId="5414"/>
    <cellStyle name="Warning Text 3 14" xfId="4709"/>
    <cellStyle name="Warning Text 3 14 2" xfId="5415"/>
    <cellStyle name="Warning Text 3 15" xfId="4710"/>
    <cellStyle name="Warning Text 3 15 2" xfId="5416"/>
    <cellStyle name="Warning Text 3 16" xfId="4711"/>
    <cellStyle name="Warning Text 3 16 2" xfId="5417"/>
    <cellStyle name="Warning Text 3 17" xfId="4712"/>
    <cellStyle name="Warning Text 3 17 2" xfId="5418"/>
    <cellStyle name="Warning Text 3 18" xfId="4713"/>
    <cellStyle name="Warning Text 3 18 2" xfId="5419"/>
    <cellStyle name="Warning Text 3 19" xfId="4714"/>
    <cellStyle name="Warning Text 3 19 2" xfId="5420"/>
    <cellStyle name="Warning Text 3 2" xfId="1697"/>
    <cellStyle name="Warning Text 3 2 2" xfId="4716"/>
    <cellStyle name="Warning Text 3 2 2 2" xfId="5683"/>
    <cellStyle name="Warning Text 3 2 2 3" xfId="5097"/>
    <cellStyle name="Warning Text 3 2 3" xfId="4717"/>
    <cellStyle name="Warning Text 3 2 3 2" xfId="5179"/>
    <cellStyle name="Warning Text 3 2 4" xfId="4715"/>
    <cellStyle name="Warning Text 3 2 5" xfId="5421"/>
    <cellStyle name="Warning Text 3 20" xfId="4718"/>
    <cellStyle name="Warning Text 3 20 2" xfId="5682"/>
    <cellStyle name="Warning Text 3 20 3" xfId="5080"/>
    <cellStyle name="Warning Text 3 21" xfId="4719"/>
    <cellStyle name="Warning Text 3 21 2" xfId="4997"/>
    <cellStyle name="Warning Text 3 22" xfId="4704"/>
    <cellStyle name="Warning Text 3 23" xfId="5410"/>
    <cellStyle name="Warning Text 3 3" xfId="4720"/>
    <cellStyle name="Warning Text 3 3 2" xfId="5422"/>
    <cellStyle name="Warning Text 3 4" xfId="4721"/>
    <cellStyle name="Warning Text 3 4 2" xfId="5423"/>
    <cellStyle name="Warning Text 3 5" xfId="4722"/>
    <cellStyle name="Warning Text 3 5 2" xfId="5424"/>
    <cellStyle name="Warning Text 3 6" xfId="4723"/>
    <cellStyle name="Warning Text 3 6 2" xfId="5425"/>
    <cellStyle name="Warning Text 3 7" xfId="4724"/>
    <cellStyle name="Warning Text 3 7 2" xfId="5426"/>
    <cellStyle name="Warning Text 3 8" xfId="4725"/>
    <cellStyle name="Warning Text 3 8 2" xfId="5427"/>
    <cellStyle name="Warning Text 3 9" xfId="4726"/>
    <cellStyle name="Warning Text 3 9 2" xfId="5428"/>
    <cellStyle name="Warning Text 4" xfId="1698"/>
    <cellStyle name="Warning Text 4 10" xfId="4728"/>
    <cellStyle name="Warning Text 4 10 2" xfId="5430"/>
    <cellStyle name="Warning Text 4 11" xfId="4729"/>
    <cellStyle name="Warning Text 4 11 2" xfId="5431"/>
    <cellStyle name="Warning Text 4 12" xfId="4730"/>
    <cellStyle name="Warning Text 4 12 2" xfId="5432"/>
    <cellStyle name="Warning Text 4 13" xfId="4731"/>
    <cellStyle name="Warning Text 4 13 2" xfId="5433"/>
    <cellStyle name="Warning Text 4 14" xfId="4732"/>
    <cellStyle name="Warning Text 4 14 2" xfId="5434"/>
    <cellStyle name="Warning Text 4 15" xfId="4733"/>
    <cellStyle name="Warning Text 4 15 2" xfId="5435"/>
    <cellStyle name="Warning Text 4 16" xfId="4734"/>
    <cellStyle name="Warning Text 4 16 2" xfId="5436"/>
    <cellStyle name="Warning Text 4 17" xfId="4735"/>
    <cellStyle name="Warning Text 4 17 2" xfId="5684"/>
    <cellStyle name="Warning Text 4 17 3" xfId="5108"/>
    <cellStyle name="Warning Text 4 18" xfId="4736"/>
    <cellStyle name="Warning Text 4 18 2" xfId="5192"/>
    <cellStyle name="Warning Text 4 19" xfId="4727"/>
    <cellStyle name="Warning Text 4 2" xfId="1699"/>
    <cellStyle name="Warning Text 4 2 2" xfId="4738"/>
    <cellStyle name="Warning Text 4 2 2 2" xfId="5685"/>
    <cellStyle name="Warning Text 4 2 2 3" xfId="5040"/>
    <cellStyle name="Warning Text 4 2 3" xfId="4739"/>
    <cellStyle name="Warning Text 4 2 3 2" xfId="5127"/>
    <cellStyle name="Warning Text 4 2 4" xfId="4737"/>
    <cellStyle name="Warning Text 4 2 5" xfId="5437"/>
    <cellStyle name="Warning Text 4 20" xfId="5429"/>
    <cellStyle name="Warning Text 4 3" xfId="4740"/>
    <cellStyle name="Warning Text 4 3 2" xfId="5438"/>
    <cellStyle name="Warning Text 4 4" xfId="4741"/>
    <cellStyle name="Warning Text 4 4 2" xfId="5439"/>
    <cellStyle name="Warning Text 4 5" xfId="4742"/>
    <cellStyle name="Warning Text 4 5 2" xfId="5440"/>
    <cellStyle name="Warning Text 4 6" xfId="4743"/>
    <cellStyle name="Warning Text 4 6 2" xfId="5441"/>
    <cellStyle name="Warning Text 4 7" xfId="4744"/>
    <cellStyle name="Warning Text 4 7 2" xfId="5442"/>
    <cellStyle name="Warning Text 4 8" xfId="4745"/>
    <cellStyle name="Warning Text 4 8 2" xfId="5443"/>
    <cellStyle name="Warning Text 4 9" xfId="4746"/>
    <cellStyle name="Warning Text 4 9 2" xfId="5444"/>
    <cellStyle name="Warning Text 5" xfId="1700"/>
    <cellStyle name="Warning Text 5 2" xfId="1701"/>
    <cellStyle name="Warning Text 5 2 2" xfId="4749"/>
    <cellStyle name="Warning Text 5 2 2 2" xfId="5687"/>
    <cellStyle name="Warning Text 5 2 2 3" xfId="5740"/>
    <cellStyle name="Warning Text 5 2 3" xfId="4750"/>
    <cellStyle name="Warning Text 5 2 3 2" xfId="5741"/>
    <cellStyle name="Warning Text 5 2 4" xfId="4748"/>
    <cellStyle name="Warning Text 5 2 5" xfId="5446"/>
    <cellStyle name="Warning Text 5 3" xfId="4751"/>
    <cellStyle name="Warning Text 5 3 2" xfId="5686"/>
    <cellStyle name="Warning Text 5 3 3" xfId="5742"/>
    <cellStyle name="Warning Text 5 4" xfId="4752"/>
    <cellStyle name="Warning Text 5 4 2" xfId="5743"/>
    <cellStyle name="Warning Text 5 5" xfId="4747"/>
    <cellStyle name="Warning Text 5 6" xfId="5445"/>
    <cellStyle name="Warning Text 6" xfId="1702"/>
    <cellStyle name="Warning Text 6 2" xfId="1703"/>
    <cellStyle name="Warning Text 6 2 2" xfId="4755"/>
    <cellStyle name="Warning Text 6 2 2 2" xfId="5689"/>
    <cellStyle name="Warning Text 6 2 2 3" xfId="5744"/>
    <cellStyle name="Warning Text 6 2 3" xfId="4756"/>
    <cellStyle name="Warning Text 6 2 3 2" xfId="5745"/>
    <cellStyle name="Warning Text 6 2 4" xfId="4754"/>
    <cellStyle name="Warning Text 6 2 5" xfId="5448"/>
    <cellStyle name="Warning Text 6 3" xfId="4757"/>
    <cellStyle name="Warning Text 6 3 2" xfId="5688"/>
    <cellStyle name="Warning Text 6 3 3" xfId="5746"/>
    <cellStyle name="Warning Text 6 4" xfId="4758"/>
    <cellStyle name="Warning Text 6 4 2" xfId="5747"/>
    <cellStyle name="Warning Text 6 5" xfId="4753"/>
    <cellStyle name="Warning Text 6 6" xfId="5447"/>
    <cellStyle name="Warning Text 7" xfId="4759"/>
    <cellStyle name="Warning Text 7 2" xfId="5679"/>
    <cellStyle name="Warning Text 7 3" xfId="5748"/>
    <cellStyle name="Warning Text 8" xfId="4760"/>
    <cellStyle name="Warning Text 8 2" xfId="5749"/>
    <cellStyle name="Warning Text 9" xfId="5407"/>
    <cellStyle name="Zarez" xfId="6621" builtinId="3"/>
    <cellStyle name="Zarez 10" xfId="1704"/>
    <cellStyle name="Zarez 10 2" xfId="4762"/>
    <cellStyle name="Zarez 10 2 2" xfId="5450"/>
    <cellStyle name="Zarez 10 3" xfId="4763"/>
    <cellStyle name="Zarez 10 3 2" xfId="5451"/>
    <cellStyle name="Zarez 10 4" xfId="4764"/>
    <cellStyle name="Zarez 10 4 2" xfId="5690"/>
    <cellStyle name="Zarez 10 4 3" xfId="5750"/>
    <cellStyle name="Zarez 10 5" xfId="4765"/>
    <cellStyle name="Zarez 10 5 2" xfId="5751"/>
    <cellStyle name="Zarez 10 6" xfId="4761"/>
    <cellStyle name="Zarez 10 7" xfId="5449"/>
    <cellStyle name="Zarez 11" xfId="4766"/>
    <cellStyle name="Zarez 11 2" xfId="5452"/>
    <cellStyle name="Zarez 11 3" xfId="6234"/>
    <cellStyle name="Zarez 15" xfId="1705"/>
    <cellStyle name="Zarez 15 2" xfId="4768"/>
    <cellStyle name="Zarez 15 2 2" xfId="5691"/>
    <cellStyle name="Zarez 15 2 3" xfId="5752"/>
    <cellStyle name="Zarez 15 3" xfId="4769"/>
    <cellStyle name="Zarez 15 3 2" xfId="5753"/>
    <cellStyle name="Zarez 15 4" xfId="4767"/>
    <cellStyle name="Zarez 15 5" xfId="5453"/>
    <cellStyle name="Zarez 18" xfId="4770"/>
    <cellStyle name="Zarez 18 2" xfId="4771"/>
    <cellStyle name="Zarez 18 2 2" xfId="5455"/>
    <cellStyle name="Zarez 18 3" xfId="5454"/>
    <cellStyle name="Zarez 2" xfId="1706"/>
    <cellStyle name="Zarez 2 10" xfId="4773"/>
    <cellStyle name="Zarez 2 10 2" xfId="4774"/>
    <cellStyle name="Zarez 2 10 2 2" xfId="5458"/>
    <cellStyle name="Zarez 2 10 3" xfId="4775"/>
    <cellStyle name="Zarez 2 10 3 2" xfId="5459"/>
    <cellStyle name="Zarez 2 10 4" xfId="5457"/>
    <cellStyle name="Zarez 2 11" xfId="4776"/>
    <cellStyle name="Zarez 2 11 2" xfId="4777"/>
    <cellStyle name="Zarez 2 11 2 2" xfId="5461"/>
    <cellStyle name="Zarez 2 11 3" xfId="4778"/>
    <cellStyle name="Zarez 2 11 3 2" xfId="5462"/>
    <cellStyle name="Zarez 2 11 4" xfId="5460"/>
    <cellStyle name="Zarez 2 12" xfId="4779"/>
    <cellStyle name="Zarez 2 12 2" xfId="4780"/>
    <cellStyle name="Zarez 2 12 2 2" xfId="5464"/>
    <cellStyle name="Zarez 2 12 3" xfId="4781"/>
    <cellStyle name="Zarez 2 12 3 2" xfId="5465"/>
    <cellStyle name="Zarez 2 12 4" xfId="5463"/>
    <cellStyle name="Zarez 2 13" xfId="4782"/>
    <cellStyle name="Zarez 2 13 2" xfId="4783"/>
    <cellStyle name="Zarez 2 13 2 2" xfId="5467"/>
    <cellStyle name="Zarez 2 13 3" xfId="4784"/>
    <cellStyle name="Zarez 2 13 3 2" xfId="5468"/>
    <cellStyle name="Zarez 2 13 4" xfId="5466"/>
    <cellStyle name="Zarez 2 14" xfId="4785"/>
    <cellStyle name="Zarez 2 14 2" xfId="4786"/>
    <cellStyle name="Zarez 2 14 2 2" xfId="5470"/>
    <cellStyle name="Zarez 2 14 3" xfId="4787"/>
    <cellStyle name="Zarez 2 14 3 2" xfId="5471"/>
    <cellStyle name="Zarez 2 14 4" xfId="5469"/>
    <cellStyle name="Zarez 2 15" xfId="4788"/>
    <cellStyle name="Zarez 2 15 2" xfId="4789"/>
    <cellStyle name="Zarez 2 15 2 2" xfId="5473"/>
    <cellStyle name="Zarez 2 15 3" xfId="4790"/>
    <cellStyle name="Zarez 2 15 3 2" xfId="5474"/>
    <cellStyle name="Zarez 2 15 4" xfId="5472"/>
    <cellStyle name="Zarez 2 16" xfId="4791"/>
    <cellStyle name="Zarez 2 16 2" xfId="5475"/>
    <cellStyle name="Zarez 2 17" xfId="4792"/>
    <cellStyle name="Zarez 2 17 2" xfId="5692"/>
    <cellStyle name="Zarez 2 17 3" xfId="5754"/>
    <cellStyle name="Zarez 2 18" xfId="4793"/>
    <cellStyle name="Zarez 2 18 2" xfId="5755"/>
    <cellStyle name="Zarez 2 19" xfId="4772"/>
    <cellStyle name="Zarez 2 2" xfId="1707"/>
    <cellStyle name="Zarez 2 2 10" xfId="4795"/>
    <cellStyle name="Zarez 2 2 10 2" xfId="5756"/>
    <cellStyle name="Zarez 2 2 10 3" xfId="6069"/>
    <cellStyle name="Zarez 2 2 11" xfId="4794"/>
    <cellStyle name="Zarez 2 2 12" xfId="5476"/>
    <cellStyle name="Zarez 2 2 2" xfId="1708"/>
    <cellStyle name="Zarez 2 2 2 2" xfId="4797"/>
    <cellStyle name="Zarez 2 2 2 2 2" xfId="5478"/>
    <cellStyle name="Zarez 2 2 2 3" xfId="4798"/>
    <cellStyle name="Zarez 2 2 2 3 2" xfId="5694"/>
    <cellStyle name="Zarez 2 2 2 3 3" xfId="5757"/>
    <cellStyle name="Zarez 2 2 2 4" xfId="4796"/>
    <cellStyle name="Zarez 2 2 2 5" xfId="5477"/>
    <cellStyle name="Zarez 2 2 3" xfId="1709"/>
    <cellStyle name="Zarez 2 2 3 2" xfId="4800"/>
    <cellStyle name="Zarez 2 2 3 2 2" xfId="5480"/>
    <cellStyle name="Zarez 2 2 3 3" xfId="4801"/>
    <cellStyle name="Zarez 2 2 3 3 2" xfId="5695"/>
    <cellStyle name="Zarez 2 2 3 3 3" xfId="5758"/>
    <cellStyle name="Zarez 2 2 3 4" xfId="4799"/>
    <cellStyle name="Zarez 2 2 3 5" xfId="5479"/>
    <cellStyle name="Zarez 2 2 4" xfId="1710"/>
    <cellStyle name="Zarez 2 2 4 2" xfId="4803"/>
    <cellStyle name="Zarez 2 2 4 2 2" xfId="5696"/>
    <cellStyle name="Zarez 2 2 4 2 3" xfId="5759"/>
    <cellStyle name="Zarez 2 2 4 3" xfId="4802"/>
    <cellStyle name="Zarez 2 2 4 4" xfId="5481"/>
    <cellStyle name="Zarez 2 2 5" xfId="1711"/>
    <cellStyle name="Zarez 2 2 5 2" xfId="4805"/>
    <cellStyle name="Zarez 2 2 5 2 2" xfId="5697"/>
    <cellStyle name="Zarez 2 2 5 2 3" xfId="5760"/>
    <cellStyle name="Zarez 2 2 5 3" xfId="4804"/>
    <cellStyle name="Zarez 2 2 5 4" xfId="5482"/>
    <cellStyle name="Zarez 2 2 6" xfId="4806"/>
    <cellStyle name="Zarez 2 2 6 2" xfId="5483"/>
    <cellStyle name="Zarez 2 2 7" xfId="4807"/>
    <cellStyle name="Zarez 2 2 7 2" xfId="5484"/>
    <cellStyle name="Zarez 2 2 8" xfId="4808"/>
    <cellStyle name="Zarez 2 2 8 2" xfId="5693"/>
    <cellStyle name="Zarez 2 2 8 3" xfId="5761"/>
    <cellStyle name="Zarez 2 2 9" xfId="4809"/>
    <cellStyle name="Zarez 2 2 9 2" xfId="5762"/>
    <cellStyle name="Zarez 2 20" xfId="5456"/>
    <cellStyle name="Zarez 2 3" xfId="1712"/>
    <cellStyle name="Zarez 2 3 2" xfId="1713"/>
    <cellStyle name="Zarez 2 3 2 2" xfId="4812"/>
    <cellStyle name="Zarez 2 3 2 2 2" xfId="5487"/>
    <cellStyle name="Zarez 2 3 2 3" xfId="4813"/>
    <cellStyle name="Zarez 2 3 2 3 2" xfId="5699"/>
    <cellStyle name="Zarez 2 3 2 3 3" xfId="5763"/>
    <cellStyle name="Zarez 2 3 2 4" xfId="4814"/>
    <cellStyle name="Zarez 2 3 2 4 2" xfId="5764"/>
    <cellStyle name="Zarez 2 3 2 5" xfId="4811"/>
    <cellStyle name="Zarez 2 3 2 6" xfId="5486"/>
    <cellStyle name="Zarez 2 3 3" xfId="1714"/>
    <cellStyle name="Zarez 2 3 3 2" xfId="4816"/>
    <cellStyle name="Zarez 2 3 3 2 2" xfId="5489"/>
    <cellStyle name="Zarez 2 3 3 3" xfId="4817"/>
    <cellStyle name="Zarez 2 3 3 3 2" xfId="5700"/>
    <cellStyle name="Zarez 2 3 3 3 3" xfId="5765"/>
    <cellStyle name="Zarez 2 3 3 4" xfId="4815"/>
    <cellStyle name="Zarez 2 3 3 5" xfId="5488"/>
    <cellStyle name="Zarez 2 3 4" xfId="4818"/>
    <cellStyle name="Zarez 2 3 4 2" xfId="5490"/>
    <cellStyle name="Zarez 2 3 5" xfId="4819"/>
    <cellStyle name="Zarez 2 3 5 2" xfId="5698"/>
    <cellStyle name="Zarez 2 3 5 3" xfId="5766"/>
    <cellStyle name="Zarez 2 3 6" xfId="4820"/>
    <cellStyle name="Zarez 2 3 6 2" xfId="5767"/>
    <cellStyle name="Zarez 2 3 7" xfId="4810"/>
    <cellStyle name="Zarez 2 3 8" xfId="5485"/>
    <cellStyle name="Zarez 2 4" xfId="1715"/>
    <cellStyle name="Zarez 2 4 2" xfId="4822"/>
    <cellStyle name="Zarez 2 4 2 2" xfId="4823"/>
    <cellStyle name="Zarez 2 4 2 2 2" xfId="5493"/>
    <cellStyle name="Zarez 2 4 2 3" xfId="5492"/>
    <cellStyle name="Zarez 2 4 3" xfId="4824"/>
    <cellStyle name="Zarez 2 4 3 2" xfId="5494"/>
    <cellStyle name="Zarez 2 4 4" xfId="4825"/>
    <cellStyle name="Zarez 2 4 4 2" xfId="5701"/>
    <cellStyle name="Zarez 2 4 4 3" xfId="5768"/>
    <cellStyle name="Zarez 2 4 5" xfId="4826"/>
    <cellStyle name="Zarez 2 4 5 2" xfId="5769"/>
    <cellStyle name="Zarez 2 4 6" xfId="4821"/>
    <cellStyle name="Zarez 2 4 7" xfId="5491"/>
    <cellStyle name="Zarez 2 5" xfId="1716"/>
    <cellStyle name="Zarez 2 5 2" xfId="4828"/>
    <cellStyle name="Zarez 2 5 2 2" xfId="5496"/>
    <cellStyle name="Zarez 2 5 3" xfId="4829"/>
    <cellStyle name="Zarez 2 5 3 2" xfId="5497"/>
    <cellStyle name="Zarez 2 5 4" xfId="4830"/>
    <cellStyle name="Zarez 2 5 4 2" xfId="5498"/>
    <cellStyle name="Zarez 2 5 5" xfId="4831"/>
    <cellStyle name="Zarez 2 5 5 2" xfId="5702"/>
    <cellStyle name="Zarez 2 5 5 3" xfId="5770"/>
    <cellStyle name="Zarez 2 5 5 4" xfId="5991"/>
    <cellStyle name="Zarez 2 5 6" xfId="4827"/>
    <cellStyle name="Zarez 2 5 7" xfId="5495"/>
    <cellStyle name="Zarez 2 6" xfId="4832"/>
    <cellStyle name="Zarez 2 6 2" xfId="4833"/>
    <cellStyle name="Zarez 2 6 2 2" xfId="5500"/>
    <cellStyle name="Zarez 2 6 3" xfId="4834"/>
    <cellStyle name="Zarez 2 6 3 2" xfId="5501"/>
    <cellStyle name="Zarez 2 6 4" xfId="4835"/>
    <cellStyle name="Zarez 2 6 4 2" xfId="5502"/>
    <cellStyle name="Zarez 2 6 5" xfId="5499"/>
    <cellStyle name="Zarez 2 7" xfId="4836"/>
    <cellStyle name="Zarez 2 7 2" xfId="4837"/>
    <cellStyle name="Zarez 2 7 2 2" xfId="5504"/>
    <cellStyle name="Zarez 2 7 3" xfId="4838"/>
    <cellStyle name="Zarez 2 7 3 2" xfId="5505"/>
    <cellStyle name="Zarez 2 7 4" xfId="5503"/>
    <cellStyle name="Zarez 2 8" xfId="4839"/>
    <cellStyle name="Zarez 2 8 2" xfId="4840"/>
    <cellStyle name="Zarez 2 8 2 2" xfId="5507"/>
    <cellStyle name="Zarez 2 8 3" xfId="4841"/>
    <cellStyle name="Zarez 2 8 3 2" xfId="5508"/>
    <cellStyle name="Zarez 2 8 4" xfId="5506"/>
    <cellStyle name="Zarez 2 9" xfId="4842"/>
    <cellStyle name="Zarez 2 9 2" xfId="4843"/>
    <cellStyle name="Zarez 2 9 2 2" xfId="5510"/>
    <cellStyle name="Zarez 2 9 3" xfId="4844"/>
    <cellStyle name="Zarez 2 9 3 2" xfId="5511"/>
    <cellStyle name="Zarez 2 9 4" xfId="5509"/>
    <cellStyle name="Zarez 3" xfId="1717"/>
    <cellStyle name="Zarez 3 10" xfId="5512"/>
    <cellStyle name="Zarez 3 2" xfId="1718"/>
    <cellStyle name="Zarez 3 2 2" xfId="1719"/>
    <cellStyle name="Zarez 3 2 2 2" xfId="4848"/>
    <cellStyle name="Zarez 3 2 2 2 2" xfId="5705"/>
    <cellStyle name="Zarez 3 2 2 2 3" xfId="5771"/>
    <cellStyle name="Zarez 3 2 2 3" xfId="4847"/>
    <cellStyle name="Zarez 3 2 2 4" xfId="5514"/>
    <cellStyle name="Zarez 3 2 3" xfId="4849"/>
    <cellStyle name="Zarez 3 2 3 2" xfId="5704"/>
    <cellStyle name="Zarez 3 2 3 3" xfId="5772"/>
    <cellStyle name="Zarez 3 2 4" xfId="4850"/>
    <cellStyle name="Zarez 3 2 4 2" xfId="5773"/>
    <cellStyle name="Zarez 3 2 5" xfId="4846"/>
    <cellStyle name="Zarez 3 2 6" xfId="5513"/>
    <cellStyle name="Zarez 3 3" xfId="1720"/>
    <cellStyle name="Zarez 3 3 2" xfId="4852"/>
    <cellStyle name="Zarez 3 3 2 2" xfId="5706"/>
    <cellStyle name="Zarez 3 3 2 3" xfId="5774"/>
    <cellStyle name="Zarez 3 3 3" xfId="4853"/>
    <cellStyle name="Zarez 3 3 3 2" xfId="5775"/>
    <cellStyle name="Zarez 3 3 4" xfId="4851"/>
    <cellStyle name="Zarez 3 3 5" xfId="5515"/>
    <cellStyle name="Zarez 3 4" xfId="1721"/>
    <cellStyle name="Zarez 3 4 2" xfId="4855"/>
    <cellStyle name="Zarez 3 4 2 2" xfId="5707"/>
    <cellStyle name="Zarez 3 4 2 3" xfId="5776"/>
    <cellStyle name="Zarez 3 4 3" xfId="4854"/>
    <cellStyle name="Zarez 3 4 4" xfId="5516"/>
    <cellStyle name="Zarez 3 5" xfId="4856"/>
    <cellStyle name="Zarez 3 5 2" xfId="5517"/>
    <cellStyle name="Zarez 3 6" xfId="4857"/>
    <cellStyle name="Zarez 3 6 2" xfId="5518"/>
    <cellStyle name="Zarez 3 7" xfId="4858"/>
    <cellStyle name="Zarez 3 7 2" xfId="5703"/>
    <cellStyle name="Zarez 3 7 3" xfId="5777"/>
    <cellStyle name="Zarez 3 8" xfId="4859"/>
    <cellStyle name="Zarez 3 8 2" xfId="5778"/>
    <cellStyle name="Zarez 3 9" xfId="4845"/>
    <cellStyle name="Zarez 4" xfId="1722"/>
    <cellStyle name="Zarez 4 10" xfId="5519"/>
    <cellStyle name="Zarez 4 2" xfId="1723"/>
    <cellStyle name="Zarez 4 2 2" xfId="4862"/>
    <cellStyle name="Zarez 4 2 2 2" xfId="5521"/>
    <cellStyle name="Zarez 4 2 3" xfId="4863"/>
    <cellStyle name="Zarez 4 2 3 2" xfId="5709"/>
    <cellStyle name="Zarez 4 2 3 3" xfId="5779"/>
    <cellStyle name="Zarez 4 2 4" xfId="4861"/>
    <cellStyle name="Zarez 4 2 5" xfId="5520"/>
    <cellStyle name="Zarez 4 3" xfId="1724"/>
    <cellStyle name="Zarez 4 3 2" xfId="4865"/>
    <cellStyle name="Zarez 4 3 2 2" xfId="5710"/>
    <cellStyle name="Zarez 4 3 2 3" xfId="5780"/>
    <cellStyle name="Zarez 4 3 3" xfId="4864"/>
    <cellStyle name="Zarez 4 3 4" xfId="5522"/>
    <cellStyle name="Zarez 4 4" xfId="1725"/>
    <cellStyle name="Zarez 4 4 2" xfId="4867"/>
    <cellStyle name="Zarez 4 4 2 2" xfId="5711"/>
    <cellStyle name="Zarez 4 4 2 3" xfId="5781"/>
    <cellStyle name="Zarez 4 4 3" xfId="4866"/>
    <cellStyle name="Zarez 4 4 4" xfId="5523"/>
    <cellStyle name="Zarez 4 5" xfId="4868"/>
    <cellStyle name="Zarez 4 5 2" xfId="5524"/>
    <cellStyle name="Zarez 4 6" xfId="4869"/>
    <cellStyle name="Zarez 4 6 2" xfId="5525"/>
    <cellStyle name="Zarez 4 7" xfId="4870"/>
    <cellStyle name="Zarez 4 7 2" xfId="5708"/>
    <cellStyle name="Zarez 4 7 3" xfId="5782"/>
    <cellStyle name="Zarez 4 8" xfId="4871"/>
    <cellStyle name="Zarez 4 8 2" xfId="5783"/>
    <cellStyle name="Zarez 4 9" xfId="4860"/>
    <cellStyle name="Zarez 5" xfId="1726"/>
    <cellStyle name="Zarez 5 2" xfId="1727"/>
    <cellStyle name="Zarez 5 2 2" xfId="4874"/>
    <cellStyle name="Zarez 5 2 2 2" xfId="5713"/>
    <cellStyle name="Zarez 5 2 2 3" xfId="5784"/>
    <cellStyle name="Zarez 5 2 3" xfId="4873"/>
    <cellStyle name="Zarez 5 2 4" xfId="5527"/>
    <cellStyle name="Zarez 5 3" xfId="4875"/>
    <cellStyle name="Zarez 5 3 2" xfId="5528"/>
    <cellStyle name="Zarez 5 4" xfId="4876"/>
    <cellStyle name="Zarez 5 4 2" xfId="5529"/>
    <cellStyle name="Zarez 5 5" xfId="4877"/>
    <cellStyle name="Zarez 5 5 2" xfId="5712"/>
    <cellStyle name="Zarez 5 5 3" xfId="5785"/>
    <cellStyle name="Zarez 5 6" xfId="4872"/>
    <cellStyle name="Zarez 5 7" xfId="5526"/>
    <cellStyle name="Zarez 6" xfId="1728"/>
    <cellStyle name="Zarez 6 2" xfId="1729"/>
    <cellStyle name="Zarez 6 2 2" xfId="1730"/>
    <cellStyle name="Zarez 6 2 2 2" xfId="4881"/>
    <cellStyle name="Zarez 6 2 2 2 2" xfId="5716"/>
    <cellStyle name="Zarez 6 2 2 2 3" xfId="5786"/>
    <cellStyle name="Zarez 6 2 2 3" xfId="4880"/>
    <cellStyle name="Zarez 6 2 2 4" xfId="5532"/>
    <cellStyle name="Zarez 6 2 3" xfId="4882"/>
    <cellStyle name="Zarez 6 2 3 2" xfId="5715"/>
    <cellStyle name="Zarez 6 2 3 3" xfId="5787"/>
    <cellStyle name="Zarez 6 2 4" xfId="4879"/>
    <cellStyle name="Zarez 6 2 5" xfId="5531"/>
    <cellStyle name="Zarez 6 3" xfId="4883"/>
    <cellStyle name="Zarez 6 3 2" xfId="5714"/>
    <cellStyle name="Zarez 6 3 3" xfId="5788"/>
    <cellStyle name="Zarez 6 3 4" xfId="6149"/>
    <cellStyle name="Zarez 6 4" xfId="4884"/>
    <cellStyle name="Zarez 6 4 2" xfId="5727"/>
    <cellStyle name="Zarez 6 4 3" xfId="5789"/>
    <cellStyle name="Zarez 6 5" xfId="4878"/>
    <cellStyle name="Zarez 6 6" xfId="5530"/>
    <cellStyle name="Zarez 7" xfId="1731"/>
    <cellStyle name="Zarez 7 2" xfId="1732"/>
    <cellStyle name="Zarez 7 2 2" xfId="4887"/>
    <cellStyle name="Zarez 7 2 2 2" xfId="5718"/>
    <cellStyle name="Zarez 7 2 2 3" xfId="5790"/>
    <cellStyle name="Zarez 7 2 3" xfId="4886"/>
    <cellStyle name="Zarez 7 2 4" xfId="5534"/>
    <cellStyle name="Zarez 7 3" xfId="4888"/>
    <cellStyle name="Zarez 7 3 2" xfId="5717"/>
    <cellStyle name="Zarez 7 3 3" xfId="5791"/>
    <cellStyle name="Zarez 7 4" xfId="4885"/>
    <cellStyle name="Zarez 7 5" xfId="5533"/>
    <cellStyle name="Zarez 7 6" xfId="5815"/>
    <cellStyle name="Zarez 8" xfId="1733"/>
    <cellStyle name="Zarez 8 2" xfId="4890"/>
    <cellStyle name="Zarez 8 2 2" xfId="5719"/>
    <cellStyle name="Zarez 8 2 3" xfId="5792"/>
    <cellStyle name="Zarez 8 3" xfId="4889"/>
    <cellStyle name="Zarez 8 4" xfId="5535"/>
    <cellStyle name="Zarez 9" xfId="1734"/>
    <cellStyle name="Zarez 9 2" xfId="1735"/>
    <cellStyle name="Zarez 9 2 2" xfId="4893"/>
    <cellStyle name="Zarez 9 2 2 2" xfId="5721"/>
    <cellStyle name="Zarez 9 2 2 3" xfId="5793"/>
    <cellStyle name="Zarez 9 2 3" xfId="4892"/>
    <cellStyle name="Zarez 9 2 4" xfId="5537"/>
    <cellStyle name="Zarez 9 3" xfId="4894"/>
    <cellStyle name="Zarez 9 3 2" xfId="5720"/>
    <cellStyle name="Zarez 9 3 3" xfId="5794"/>
    <cellStyle name="Zarez 9 3 4" xfId="6150"/>
    <cellStyle name="Zarez 9 4" xfId="4891"/>
    <cellStyle name="Zarez 9 5" xfId="5536"/>
    <cellStyle name="Zelle überprüfen" xfId="4895"/>
    <cellStyle name="Zelle überprüfen 2" xfId="55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3</xdr:col>
      <xdr:colOff>981075</xdr:colOff>
      <xdr:row>4</xdr:row>
      <xdr:rowOff>123825</xdr:rowOff>
    </xdr:to>
    <xdr:pic>
      <xdr:nvPicPr>
        <xdr:cNvPr id="137055" name="Slika 1">
          <a:extLst>
            <a:ext uri="{FF2B5EF4-FFF2-40B4-BE49-F238E27FC236}">
              <a16:creationId xmlns:a16="http://schemas.microsoft.com/office/drawing/2014/main" xmlns="" id="{00000000-0008-0000-0000-00005F170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0"/>
          <a:ext cx="20478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3</xdr:col>
      <xdr:colOff>857250</xdr:colOff>
      <xdr:row>4</xdr:row>
      <xdr:rowOff>123825</xdr:rowOff>
    </xdr:to>
    <xdr:pic>
      <xdr:nvPicPr>
        <xdr:cNvPr id="138079" name="Slika 1">
          <a:extLst>
            <a:ext uri="{FF2B5EF4-FFF2-40B4-BE49-F238E27FC236}">
              <a16:creationId xmlns:a16="http://schemas.microsoft.com/office/drawing/2014/main" xmlns="" id="{00000000-0008-0000-0200-00005F1B0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0"/>
          <a:ext cx="19145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3</xdr:col>
      <xdr:colOff>981075</xdr:colOff>
      <xdr:row>4</xdr:row>
      <xdr:rowOff>123825</xdr:rowOff>
    </xdr:to>
    <xdr:pic>
      <xdr:nvPicPr>
        <xdr:cNvPr id="139103" name="Slika 1">
          <a:extLst>
            <a:ext uri="{FF2B5EF4-FFF2-40B4-BE49-F238E27FC236}">
              <a16:creationId xmlns:a16="http://schemas.microsoft.com/office/drawing/2014/main" xmlns="" id="{00000000-0008-0000-0300-00005F1F0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0"/>
          <a:ext cx="20478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266700</xdr:colOff>
      <xdr:row>0</xdr:row>
      <xdr:rowOff>38100</xdr:rowOff>
    </xdr:from>
    <xdr:to>
      <xdr:col>1</xdr:col>
      <xdr:colOff>752475</xdr:colOff>
      <xdr:row>2</xdr:row>
      <xdr:rowOff>57150</xdr:rowOff>
    </xdr:to>
    <xdr:pic>
      <xdr:nvPicPr>
        <xdr:cNvPr id="140120" name="Slika 1">
          <a:extLst>
            <a:ext uri="{FF2B5EF4-FFF2-40B4-BE49-F238E27FC236}">
              <a16:creationId xmlns:a16="http://schemas.microsoft.com/office/drawing/2014/main" xmlns="" id="{00000000-0008-0000-0400-000058230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38100"/>
          <a:ext cx="838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142875</xdr:colOff>
          <xdr:row>6</xdr:row>
          <xdr:rowOff>0</xdr:rowOff>
        </xdr:from>
        <xdr:to>
          <xdr:col>3</xdr:col>
          <xdr:colOff>809625</xdr:colOff>
          <xdr:row>6</xdr:row>
          <xdr:rowOff>0</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0</xdr:colOff>
      <xdr:row>39</xdr:row>
      <xdr:rowOff>0</xdr:rowOff>
    </xdr:from>
    <xdr:to>
      <xdr:col>3</xdr:col>
      <xdr:colOff>362010</xdr:colOff>
      <xdr:row>41</xdr:row>
      <xdr:rowOff>42939</xdr:rowOff>
    </xdr:to>
    <xdr:pic>
      <xdr:nvPicPr>
        <xdr:cNvPr id="2" name="Slika 1" descr="potpis">
          <a:extLst>
            <a:ext uri="{FF2B5EF4-FFF2-40B4-BE49-F238E27FC236}">
              <a16:creationId xmlns:a16="http://schemas.microsoft.com/office/drawing/2014/main" xmlns=""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1775" y="6372225"/>
          <a:ext cx="828735" cy="404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39</xdr:row>
      <xdr:rowOff>0</xdr:rowOff>
    </xdr:from>
    <xdr:to>
      <xdr:col>5</xdr:col>
      <xdr:colOff>400050</xdr:colOff>
      <xdr:row>43</xdr:row>
      <xdr:rowOff>0</xdr:rowOff>
    </xdr:to>
    <xdr:pic>
      <xdr:nvPicPr>
        <xdr:cNvPr id="3" name="Slika 2" descr="Pečat">
          <a:extLst>
            <a:ext uri="{FF2B5EF4-FFF2-40B4-BE49-F238E27FC236}">
              <a16:creationId xmlns:a16="http://schemas.microsoft.com/office/drawing/2014/main" xmlns="" id="{00000000-0008-0000-0B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0" y="6372225"/>
          <a:ext cx="12763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44</xdr:row>
      <xdr:rowOff>0</xdr:rowOff>
    </xdr:from>
    <xdr:to>
      <xdr:col>3</xdr:col>
      <xdr:colOff>247650</xdr:colOff>
      <xdr:row>45</xdr:row>
      <xdr:rowOff>133350</xdr:rowOff>
    </xdr:to>
    <xdr:pic>
      <xdr:nvPicPr>
        <xdr:cNvPr id="4" name="Slika 3" descr="potpis">
          <a:extLst>
            <a:ext uri="{FF2B5EF4-FFF2-40B4-BE49-F238E27FC236}">
              <a16:creationId xmlns:a16="http://schemas.microsoft.com/office/drawing/2014/main" xmlns=""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1775" y="7239000"/>
          <a:ext cx="7143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44</xdr:row>
      <xdr:rowOff>0</xdr:rowOff>
    </xdr:from>
    <xdr:to>
      <xdr:col>5</xdr:col>
      <xdr:colOff>304800</xdr:colOff>
      <xdr:row>47</xdr:row>
      <xdr:rowOff>57150</xdr:rowOff>
    </xdr:to>
    <xdr:pic>
      <xdr:nvPicPr>
        <xdr:cNvPr id="5" name="Slika 4" descr="Pečat NNM">
          <a:extLst>
            <a:ext uri="{FF2B5EF4-FFF2-40B4-BE49-F238E27FC236}">
              <a16:creationId xmlns:a16="http://schemas.microsoft.com/office/drawing/2014/main" xmlns="" id="{00000000-0008-0000-0B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0" y="7239000"/>
          <a:ext cx="11811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772</xdr:row>
      <xdr:rowOff>0</xdr:rowOff>
    </xdr:from>
    <xdr:to>
      <xdr:col>5</xdr:col>
      <xdr:colOff>390525</xdr:colOff>
      <xdr:row>776</xdr:row>
      <xdr:rowOff>0</xdr:rowOff>
    </xdr:to>
    <xdr:pic>
      <xdr:nvPicPr>
        <xdr:cNvPr id="6" name="Slika 5" descr="Pečat">
          <a:extLst>
            <a:ext uri="{FF2B5EF4-FFF2-40B4-BE49-F238E27FC236}">
              <a16:creationId xmlns:a16="http://schemas.microsoft.com/office/drawing/2014/main" xmlns="" id="{00000000-0008-0000-0B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0" y="205835250"/>
          <a:ext cx="12668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772</xdr:row>
      <xdr:rowOff>0</xdr:rowOff>
    </xdr:from>
    <xdr:to>
      <xdr:col>3</xdr:col>
      <xdr:colOff>466785</xdr:colOff>
      <xdr:row>774</xdr:row>
      <xdr:rowOff>42939</xdr:rowOff>
    </xdr:to>
    <xdr:pic>
      <xdr:nvPicPr>
        <xdr:cNvPr id="7" name="Slika 6" descr="potpis">
          <a:extLst>
            <a:ext uri="{FF2B5EF4-FFF2-40B4-BE49-F238E27FC236}">
              <a16:creationId xmlns:a16="http://schemas.microsoft.com/office/drawing/2014/main" xmlns="" id="{00000000-0008-0000-0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1775" y="205835250"/>
          <a:ext cx="933510" cy="404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tomic/AppData/Local/Microsoft/Windows/Temporary%20Internet%20Files/Content.Outlook/PKAADNQQ/Final%20elektro%20tro&#353;kovn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Opći uvjeti"/>
      <sheetName val="Sveukupna rekapitulacija"/>
      <sheetName val="Rekapitulacija građ.-obrtnički"/>
      <sheetName val="Obračun građ.-obrtnički"/>
      <sheetName val="0.NASLOVNA"/>
      <sheetName val="1. PLIN"/>
      <sheetName val="2. GRIJANJE  "/>
      <sheetName val="3.DIZALICA TOPLINE"/>
      <sheetName val="4.VENTILACIJA"/>
      <sheetName val="REKAPITULACIJA"/>
      <sheetName val="Elektroinstalacije"/>
      <sheetName val="Rekapitulacija oprema"/>
      <sheetName val="Obračun opre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image" Target="../media/image4.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view="pageBreakPreview" topLeftCell="A4" zoomScaleNormal="100" zoomScaleSheetLayoutView="100" workbookViewId="0">
      <selection activeCell="D22" sqref="D22:F22"/>
    </sheetView>
  </sheetViews>
  <sheetFormatPr defaultRowHeight="12.75"/>
  <cols>
    <col min="1" max="1" width="8" customWidth="1"/>
    <col min="2" max="2" width="10.5703125" customWidth="1"/>
    <col min="3" max="3" width="5.28515625" customWidth="1"/>
    <col min="4" max="4" width="65" customWidth="1"/>
    <col min="5" max="5" width="54.85546875" customWidth="1"/>
  </cols>
  <sheetData>
    <row r="1" spans="1:6">
      <c r="A1" s="14"/>
      <c r="B1" s="14"/>
      <c r="C1" s="14"/>
      <c r="D1" s="14"/>
      <c r="E1" s="14"/>
      <c r="F1" s="14"/>
    </row>
    <row r="2" spans="1:6">
      <c r="A2" s="14"/>
      <c r="B2" s="14"/>
      <c r="C2" s="14"/>
      <c r="D2" s="14"/>
      <c r="E2" s="14"/>
      <c r="F2" s="14"/>
    </row>
    <row r="3" spans="1:6">
      <c r="A3" s="14"/>
      <c r="B3" s="14"/>
      <c r="C3" s="14"/>
      <c r="D3" s="14"/>
      <c r="E3" s="14"/>
      <c r="F3" s="14"/>
    </row>
    <row r="4" spans="1:6">
      <c r="A4" s="14"/>
      <c r="B4" s="14"/>
      <c r="C4" s="14"/>
      <c r="D4" s="14"/>
      <c r="E4" s="14"/>
      <c r="F4" s="14"/>
    </row>
    <row r="5" spans="1:6">
      <c r="A5" s="14"/>
      <c r="B5" s="14"/>
      <c r="C5" s="14"/>
      <c r="D5" s="14"/>
      <c r="E5" s="14"/>
      <c r="F5" s="14"/>
    </row>
    <row r="6" spans="1:6">
      <c r="A6" s="14"/>
      <c r="B6" s="14"/>
      <c r="C6" s="11" t="s">
        <v>108</v>
      </c>
      <c r="D6" s="14"/>
      <c r="E6" s="14"/>
      <c r="F6" s="14"/>
    </row>
    <row r="7" spans="1:6">
      <c r="A7" s="14"/>
      <c r="B7" s="14"/>
      <c r="C7" s="11" t="s">
        <v>184</v>
      </c>
      <c r="D7" s="11"/>
      <c r="E7" s="14"/>
      <c r="F7" s="14"/>
    </row>
    <row r="8" spans="1:6" ht="12.75" customHeight="1">
      <c r="A8" s="14"/>
      <c r="B8" s="15"/>
      <c r="C8" s="15"/>
      <c r="D8" s="14"/>
      <c r="E8" s="14"/>
      <c r="F8" s="14"/>
    </row>
    <row r="9" spans="1:6" ht="12.75" customHeight="1">
      <c r="A9" s="14"/>
      <c r="B9" s="15"/>
      <c r="C9" s="15"/>
      <c r="D9" s="14"/>
      <c r="E9" s="14"/>
      <c r="F9" s="14"/>
    </row>
    <row r="10" spans="1:6" ht="12.75" customHeight="1">
      <c r="A10" s="14"/>
      <c r="B10" s="15"/>
      <c r="C10" s="15"/>
      <c r="D10" s="14"/>
      <c r="E10" s="14"/>
      <c r="F10" s="14"/>
    </row>
    <row r="11" spans="1:6" ht="12.75" customHeight="1">
      <c r="A11" s="14"/>
      <c r="B11" s="15"/>
      <c r="C11" s="15"/>
      <c r="D11" s="14"/>
      <c r="E11" s="14"/>
      <c r="F11" s="14"/>
    </row>
    <row r="12" spans="1:6" ht="12.75" customHeight="1">
      <c r="A12" s="14"/>
      <c r="B12" s="15"/>
      <c r="C12" s="15"/>
      <c r="D12" s="14"/>
      <c r="E12" s="14"/>
      <c r="F12" s="14"/>
    </row>
    <row r="13" spans="1:6" ht="12.75" customHeight="1">
      <c r="A13" s="14"/>
      <c r="B13" s="15"/>
      <c r="C13" s="15"/>
      <c r="D13" s="16" t="s">
        <v>22</v>
      </c>
      <c r="E13" s="14"/>
      <c r="F13" s="14"/>
    </row>
    <row r="14" spans="1:6" ht="12.75" customHeight="1">
      <c r="A14" s="14"/>
      <c r="B14" s="15"/>
      <c r="C14" s="15"/>
      <c r="D14" s="14"/>
      <c r="E14" s="14"/>
      <c r="F14" s="14"/>
    </row>
    <row r="15" spans="1:6" ht="12.75" customHeight="1">
      <c r="A15" s="14"/>
      <c r="B15" s="15"/>
      <c r="C15" s="15"/>
      <c r="D15" s="14"/>
      <c r="E15" s="14"/>
      <c r="F15" s="14"/>
    </row>
    <row r="16" spans="1:6">
      <c r="A16" s="14"/>
      <c r="B16" s="15"/>
      <c r="C16" s="15"/>
      <c r="D16" s="14"/>
      <c r="E16" s="14"/>
      <c r="F16" s="14"/>
    </row>
    <row r="17" spans="1:6">
      <c r="A17" s="14"/>
      <c r="B17" s="15"/>
      <c r="C17" s="15"/>
      <c r="D17" s="14"/>
      <c r="E17" s="14"/>
      <c r="F17" s="14"/>
    </row>
    <row r="18" spans="1:6" ht="12.75" customHeight="1">
      <c r="A18" s="14"/>
      <c r="B18" s="36" t="s">
        <v>27</v>
      </c>
      <c r="C18" s="37"/>
      <c r="D18" s="686" t="s">
        <v>358</v>
      </c>
      <c r="E18" s="686"/>
      <c r="F18" s="686"/>
    </row>
    <row r="19" spans="1:6">
      <c r="A19" s="14"/>
      <c r="B19" s="36"/>
      <c r="C19" s="37"/>
      <c r="D19" s="687" t="s">
        <v>359</v>
      </c>
      <c r="E19" s="687"/>
      <c r="F19" s="687"/>
    </row>
    <row r="20" spans="1:6">
      <c r="A20" s="14"/>
      <c r="B20" s="36"/>
      <c r="C20" s="37"/>
      <c r="D20" s="44"/>
      <c r="E20" s="44"/>
      <c r="F20" s="44"/>
    </row>
    <row r="21" spans="1:6">
      <c r="A21" s="14"/>
      <c r="B21" s="36" t="s">
        <v>28</v>
      </c>
      <c r="C21" s="38"/>
      <c r="D21" s="685"/>
      <c r="E21" s="685"/>
      <c r="F21" s="685"/>
    </row>
    <row r="22" spans="1:6">
      <c r="A22" s="14"/>
      <c r="B22" s="36"/>
      <c r="C22" s="37"/>
      <c r="D22" s="685"/>
      <c r="E22" s="685"/>
      <c r="F22" s="685"/>
    </row>
    <row r="23" spans="1:6">
      <c r="A23" s="14"/>
      <c r="B23" s="36"/>
      <c r="C23" s="37"/>
      <c r="D23" s="39"/>
      <c r="E23" s="1"/>
      <c r="F23" s="1"/>
    </row>
    <row r="24" spans="1:6">
      <c r="A24" s="14"/>
      <c r="B24" s="36" t="s">
        <v>29</v>
      </c>
      <c r="C24" s="37"/>
      <c r="D24" s="686" t="s">
        <v>360</v>
      </c>
      <c r="E24" s="686"/>
      <c r="F24" s="686"/>
    </row>
    <row r="25" spans="1:6">
      <c r="A25" s="14"/>
      <c r="B25" s="36"/>
      <c r="C25" s="37"/>
      <c r="D25" s="685" t="s">
        <v>361</v>
      </c>
      <c r="E25" s="685"/>
      <c r="F25" s="685"/>
    </row>
    <row r="26" spans="1:6">
      <c r="A26" s="14"/>
      <c r="B26" s="36"/>
      <c r="C26" s="40"/>
      <c r="D26" s="685" t="s">
        <v>362</v>
      </c>
      <c r="E26" s="685"/>
      <c r="F26" s="685"/>
    </row>
    <row r="27" spans="1:6">
      <c r="A27" s="14"/>
      <c r="B27" s="17"/>
      <c r="C27" s="18"/>
      <c r="D27" s="14"/>
      <c r="E27" s="14"/>
      <c r="F27" s="14"/>
    </row>
    <row r="28" spans="1:6">
      <c r="A28" s="14"/>
      <c r="B28" s="17"/>
      <c r="C28" s="18"/>
      <c r="D28" s="14"/>
      <c r="E28" s="14"/>
      <c r="F28" s="14"/>
    </row>
    <row r="29" spans="1:6">
      <c r="A29" s="14"/>
      <c r="B29" s="17"/>
      <c r="C29" s="18"/>
      <c r="D29" s="14"/>
      <c r="E29" s="14"/>
      <c r="F29" s="14"/>
    </row>
    <row r="30" spans="1:6">
      <c r="A30" s="14"/>
      <c r="B30" s="17"/>
      <c r="C30" s="18"/>
      <c r="D30" s="14"/>
      <c r="E30" s="14"/>
      <c r="F30" s="14"/>
    </row>
    <row r="31" spans="1:6">
      <c r="A31" s="14"/>
      <c r="B31" s="17"/>
      <c r="C31" s="18"/>
      <c r="D31" s="14"/>
      <c r="E31" s="14"/>
      <c r="F31" s="14"/>
    </row>
    <row r="32" spans="1:6">
      <c r="A32" s="14"/>
      <c r="B32" s="17"/>
      <c r="C32" s="18"/>
      <c r="D32" s="14"/>
      <c r="E32" s="14"/>
      <c r="F32" s="14"/>
    </row>
    <row r="33" spans="1:6">
      <c r="A33" s="14"/>
      <c r="B33" s="17"/>
      <c r="C33" s="18"/>
      <c r="D33" s="14"/>
      <c r="E33" s="14"/>
      <c r="F33" s="14"/>
    </row>
    <row r="34" spans="1:6" ht="12.75" customHeight="1">
      <c r="A34" s="14"/>
      <c r="B34" s="14"/>
      <c r="C34" s="19"/>
      <c r="D34" s="20" t="s">
        <v>363</v>
      </c>
      <c r="E34" s="14"/>
      <c r="F34" s="14"/>
    </row>
    <row r="35" spans="1:6">
      <c r="A35" s="14"/>
      <c r="B35" s="21"/>
      <c r="C35" s="17"/>
      <c r="D35" s="22"/>
      <c r="E35" s="14"/>
      <c r="F35" s="14"/>
    </row>
    <row r="36" spans="1:6">
      <c r="A36" s="14"/>
      <c r="B36" s="14"/>
      <c r="C36" s="19"/>
      <c r="D36" s="20" t="s">
        <v>26</v>
      </c>
      <c r="E36" s="14"/>
      <c r="F36" s="14"/>
    </row>
    <row r="37" spans="1:6" ht="12.75" customHeight="1">
      <c r="A37" s="14"/>
      <c r="B37" s="14"/>
      <c r="C37" s="19"/>
      <c r="D37" s="20" t="s">
        <v>30</v>
      </c>
      <c r="E37" s="14"/>
      <c r="F37" s="14"/>
    </row>
    <row r="38" spans="1:6">
      <c r="A38" s="14"/>
      <c r="B38" s="14"/>
      <c r="C38" s="17"/>
      <c r="D38" s="23"/>
      <c r="E38" s="14"/>
      <c r="F38" s="14"/>
    </row>
    <row r="39" spans="1:6">
      <c r="A39" s="14"/>
      <c r="B39" s="14"/>
      <c r="C39" s="19"/>
      <c r="D39" s="20" t="s">
        <v>41</v>
      </c>
      <c r="E39" s="14"/>
      <c r="F39" s="14"/>
    </row>
    <row r="40" spans="1:6">
      <c r="A40" s="14"/>
      <c r="B40" s="19"/>
      <c r="C40" s="19"/>
      <c r="D40" s="20" t="s">
        <v>40</v>
      </c>
      <c r="E40" s="14"/>
      <c r="F40" s="14"/>
    </row>
    <row r="41" spans="1:6">
      <c r="A41" s="14"/>
      <c r="B41" s="15"/>
      <c r="C41" s="15"/>
      <c r="D41" s="14"/>
      <c r="E41" s="14"/>
      <c r="F41" s="14"/>
    </row>
    <row r="42" spans="1:6">
      <c r="A42" s="14"/>
      <c r="B42" s="15"/>
      <c r="C42" s="15"/>
      <c r="D42" s="14"/>
      <c r="E42" s="14"/>
      <c r="F42" s="14"/>
    </row>
    <row r="43" spans="1:6">
      <c r="A43" s="14"/>
      <c r="B43" s="15"/>
      <c r="C43" s="15"/>
      <c r="D43" s="14"/>
      <c r="E43" s="14"/>
      <c r="F43" s="14"/>
    </row>
    <row r="44" spans="1:6">
      <c r="A44" s="14"/>
      <c r="B44" s="15"/>
      <c r="C44" s="15"/>
      <c r="D44" s="14"/>
      <c r="E44" s="14"/>
      <c r="F44" s="14"/>
    </row>
    <row r="45" spans="1:6">
      <c r="A45" s="14"/>
      <c r="B45" s="15"/>
      <c r="C45" s="15"/>
      <c r="D45" s="14"/>
      <c r="E45" s="14"/>
      <c r="F45" s="14"/>
    </row>
    <row r="46" spans="1:6">
      <c r="A46" s="14"/>
      <c r="B46" s="15"/>
      <c r="C46" s="15"/>
      <c r="D46" s="14"/>
      <c r="E46" s="14"/>
      <c r="F46" s="14"/>
    </row>
    <row r="47" spans="1:6">
      <c r="A47" s="14"/>
      <c r="B47" s="15"/>
      <c r="C47" s="15"/>
      <c r="D47" s="14"/>
      <c r="E47" s="14"/>
      <c r="F47" s="14"/>
    </row>
    <row r="48" spans="1:6">
      <c r="A48" s="14"/>
      <c r="B48" s="15"/>
      <c r="C48" s="15"/>
      <c r="D48" s="14"/>
      <c r="E48" s="14"/>
      <c r="F48" s="14"/>
    </row>
    <row r="49" spans="1:7">
      <c r="A49" s="14"/>
      <c r="B49" s="15"/>
      <c r="C49" s="15"/>
      <c r="D49" s="14"/>
      <c r="E49" s="14"/>
      <c r="F49" s="14"/>
    </row>
    <row r="50" spans="1:7">
      <c r="A50" s="14"/>
      <c r="B50" s="15"/>
      <c r="C50" s="15"/>
      <c r="D50" s="14"/>
      <c r="E50" s="14"/>
      <c r="F50" s="14"/>
    </row>
    <row r="51" spans="1:7">
      <c r="A51" s="14"/>
      <c r="B51" s="15"/>
      <c r="C51" s="15"/>
      <c r="D51" s="14"/>
      <c r="E51" s="14"/>
      <c r="F51" s="14"/>
    </row>
    <row r="52" spans="1:7">
      <c r="A52" s="14"/>
      <c r="B52" s="15"/>
      <c r="C52" s="15"/>
      <c r="D52" s="14"/>
      <c r="E52" s="14"/>
      <c r="F52" s="14"/>
    </row>
    <row r="53" spans="1:7">
      <c r="A53" s="14"/>
      <c r="B53" s="15"/>
      <c r="C53" s="15"/>
      <c r="D53" s="14"/>
      <c r="E53" s="14"/>
      <c r="F53" s="14"/>
    </row>
    <row r="54" spans="1:7">
      <c r="A54" s="14"/>
      <c r="B54" s="15"/>
      <c r="C54" s="15"/>
      <c r="D54" s="14"/>
      <c r="E54" s="14"/>
      <c r="F54" s="14"/>
    </row>
    <row r="55" spans="1:7">
      <c r="A55" s="14"/>
      <c r="B55" s="15"/>
      <c r="C55" s="15"/>
      <c r="D55" s="14"/>
      <c r="E55" s="14"/>
      <c r="F55" s="14"/>
    </row>
    <row r="56" spans="1:7" ht="13.5">
      <c r="A56" s="14"/>
      <c r="B56" s="15"/>
      <c r="C56" s="15"/>
      <c r="D56" s="14"/>
      <c r="E56" s="14"/>
      <c r="F56" s="24"/>
      <c r="G56" s="4"/>
    </row>
    <row r="57" spans="1:7" ht="13.5">
      <c r="A57" s="14"/>
      <c r="B57" s="15"/>
      <c r="C57" s="15"/>
      <c r="D57" s="14"/>
      <c r="E57" s="14"/>
      <c r="F57" s="24"/>
      <c r="G57" s="4"/>
    </row>
    <row r="58" spans="1:7" ht="13.5">
      <c r="A58" s="14"/>
      <c r="B58" s="15"/>
      <c r="C58" s="15"/>
      <c r="D58" s="14"/>
      <c r="E58" s="14"/>
      <c r="F58" s="24"/>
      <c r="G58" s="4"/>
    </row>
    <row r="59" spans="1:7" ht="13.5">
      <c r="A59" s="14"/>
      <c r="B59" s="15"/>
      <c r="C59" s="15"/>
      <c r="D59" s="25"/>
      <c r="E59" s="22"/>
      <c r="F59" s="24"/>
      <c r="G59" s="4"/>
    </row>
    <row r="60" spans="1:7" ht="13.5">
      <c r="B60" s="10"/>
      <c r="C60" s="10"/>
      <c r="D60" s="8"/>
      <c r="E60" s="2"/>
      <c r="G60" s="4"/>
    </row>
    <row r="61" spans="1:7" ht="15.75">
      <c r="B61" s="10"/>
      <c r="C61" s="10"/>
      <c r="D61" s="8"/>
      <c r="E61" s="2"/>
      <c r="G61" s="5"/>
    </row>
    <row r="62" spans="1:7" ht="13.5">
      <c r="B62" s="10"/>
      <c r="C62" s="10"/>
      <c r="D62" s="7"/>
      <c r="E62" s="2"/>
    </row>
    <row r="63" spans="1:7">
      <c r="B63" s="10"/>
      <c r="C63" s="10"/>
      <c r="D63" s="7"/>
    </row>
    <row r="64" spans="1:7">
      <c r="B64" s="10"/>
      <c r="C64" s="10"/>
      <c r="D64" s="7"/>
    </row>
    <row r="65" spans="2:4">
      <c r="B65" s="10"/>
      <c r="C65" s="10"/>
    </row>
    <row r="66" spans="2:4">
      <c r="B66" s="10"/>
      <c r="C66" s="10"/>
    </row>
    <row r="67" spans="2:4">
      <c r="B67" s="10"/>
      <c r="C67" s="10"/>
    </row>
    <row r="68" spans="2:4">
      <c r="B68" s="10"/>
      <c r="C68" s="10"/>
    </row>
    <row r="69" spans="2:4">
      <c r="B69" s="10"/>
      <c r="C69" s="10"/>
    </row>
    <row r="70" spans="2:4">
      <c r="B70" s="10"/>
      <c r="C70" s="10"/>
    </row>
    <row r="71" spans="2:4">
      <c r="B71" s="10"/>
      <c r="C71" s="10"/>
    </row>
    <row r="72" spans="2:4">
      <c r="B72" s="10"/>
    </row>
    <row r="73" spans="2:4" ht="13.5">
      <c r="D73" s="6"/>
    </row>
  </sheetData>
  <sheetProtection sheet="1" objects="1" scenarios="1"/>
  <mergeCells count="7">
    <mergeCell ref="D25:F25"/>
    <mergeCell ref="D26:F26"/>
    <mergeCell ref="D18:F18"/>
    <mergeCell ref="D21:F21"/>
    <mergeCell ref="D22:F22"/>
    <mergeCell ref="D24:F24"/>
    <mergeCell ref="D19:F19"/>
  </mergeCells>
  <pageMargins left="0.7" right="0.7" top="0.75" bottom="0.75" header="0.3" footer="0.3"/>
  <pageSetup paperSize="9" orientation="portrait" r:id="rId1"/>
  <rowBreaks count="1" manualBreakCount="1">
    <brk id="58"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BreakPreview" topLeftCell="A13" zoomScale="145" zoomScaleNormal="150" zoomScaleSheetLayoutView="145" workbookViewId="0">
      <selection activeCell="E13" sqref="E13"/>
    </sheetView>
  </sheetViews>
  <sheetFormatPr defaultRowHeight="12.75"/>
  <cols>
    <col min="1" max="1" width="5.85546875" style="481" customWidth="1"/>
    <col min="2" max="2" width="40.42578125" style="482" customWidth="1"/>
    <col min="3" max="3" width="7.140625" style="481" customWidth="1"/>
    <col min="4" max="4" width="8.42578125" style="481" customWidth="1"/>
    <col min="5" max="5" width="11.85546875" style="483" customWidth="1"/>
    <col min="6" max="6" width="14.7109375" style="483" customWidth="1"/>
    <col min="7" max="256" width="9.140625" style="422"/>
    <col min="257" max="257" width="5.85546875" style="422" customWidth="1"/>
    <col min="258" max="258" width="40.42578125" style="422" customWidth="1"/>
    <col min="259" max="259" width="7.140625" style="422" customWidth="1"/>
    <col min="260" max="260" width="8.42578125" style="422" customWidth="1"/>
    <col min="261" max="261" width="11.85546875" style="422" customWidth="1"/>
    <col min="262" max="262" width="14.7109375" style="422" customWidth="1"/>
    <col min="263" max="512" width="9.140625" style="422"/>
    <col min="513" max="513" width="5.85546875" style="422" customWidth="1"/>
    <col min="514" max="514" width="40.42578125" style="422" customWidth="1"/>
    <col min="515" max="515" width="7.140625" style="422" customWidth="1"/>
    <col min="516" max="516" width="8.42578125" style="422" customWidth="1"/>
    <col min="517" max="517" width="11.85546875" style="422" customWidth="1"/>
    <col min="518" max="518" width="14.7109375" style="422" customWidth="1"/>
    <col min="519" max="768" width="9.140625" style="422"/>
    <col min="769" max="769" width="5.85546875" style="422" customWidth="1"/>
    <col min="770" max="770" width="40.42578125" style="422" customWidth="1"/>
    <col min="771" max="771" width="7.140625" style="422" customWidth="1"/>
    <col min="772" max="772" width="8.42578125" style="422" customWidth="1"/>
    <col min="773" max="773" width="11.85546875" style="422" customWidth="1"/>
    <col min="774" max="774" width="14.7109375" style="422" customWidth="1"/>
    <col min="775" max="1024" width="9.140625" style="422"/>
    <col min="1025" max="1025" width="5.85546875" style="422" customWidth="1"/>
    <col min="1026" max="1026" width="40.42578125" style="422" customWidth="1"/>
    <col min="1027" max="1027" width="7.140625" style="422" customWidth="1"/>
    <col min="1028" max="1028" width="8.42578125" style="422" customWidth="1"/>
    <col min="1029" max="1029" width="11.85546875" style="422" customWidth="1"/>
    <col min="1030" max="1030" width="14.7109375" style="422" customWidth="1"/>
    <col min="1031" max="1280" width="9.140625" style="422"/>
    <col min="1281" max="1281" width="5.85546875" style="422" customWidth="1"/>
    <col min="1282" max="1282" width="40.42578125" style="422" customWidth="1"/>
    <col min="1283" max="1283" width="7.140625" style="422" customWidth="1"/>
    <col min="1284" max="1284" width="8.42578125" style="422" customWidth="1"/>
    <col min="1285" max="1285" width="11.85546875" style="422" customWidth="1"/>
    <col min="1286" max="1286" width="14.7109375" style="422" customWidth="1"/>
    <col min="1287" max="1536" width="9.140625" style="422"/>
    <col min="1537" max="1537" width="5.85546875" style="422" customWidth="1"/>
    <col min="1538" max="1538" width="40.42578125" style="422" customWidth="1"/>
    <col min="1539" max="1539" width="7.140625" style="422" customWidth="1"/>
    <col min="1540" max="1540" width="8.42578125" style="422" customWidth="1"/>
    <col min="1541" max="1541" width="11.85546875" style="422" customWidth="1"/>
    <col min="1542" max="1542" width="14.7109375" style="422" customWidth="1"/>
    <col min="1543" max="1792" width="9.140625" style="422"/>
    <col min="1793" max="1793" width="5.85546875" style="422" customWidth="1"/>
    <col min="1794" max="1794" width="40.42578125" style="422" customWidth="1"/>
    <col min="1795" max="1795" width="7.140625" style="422" customWidth="1"/>
    <col min="1796" max="1796" width="8.42578125" style="422" customWidth="1"/>
    <col min="1797" max="1797" width="11.85546875" style="422" customWidth="1"/>
    <col min="1798" max="1798" width="14.7109375" style="422" customWidth="1"/>
    <col min="1799" max="2048" width="9.140625" style="422"/>
    <col min="2049" max="2049" width="5.85546875" style="422" customWidth="1"/>
    <col min="2050" max="2050" width="40.42578125" style="422" customWidth="1"/>
    <col min="2051" max="2051" width="7.140625" style="422" customWidth="1"/>
    <col min="2052" max="2052" width="8.42578125" style="422" customWidth="1"/>
    <col min="2053" max="2053" width="11.85546875" style="422" customWidth="1"/>
    <col min="2054" max="2054" width="14.7109375" style="422" customWidth="1"/>
    <col min="2055" max="2304" width="9.140625" style="422"/>
    <col min="2305" max="2305" width="5.85546875" style="422" customWidth="1"/>
    <col min="2306" max="2306" width="40.42578125" style="422" customWidth="1"/>
    <col min="2307" max="2307" width="7.140625" style="422" customWidth="1"/>
    <col min="2308" max="2308" width="8.42578125" style="422" customWidth="1"/>
    <col min="2309" max="2309" width="11.85546875" style="422" customWidth="1"/>
    <col min="2310" max="2310" width="14.7109375" style="422" customWidth="1"/>
    <col min="2311" max="2560" width="9.140625" style="422"/>
    <col min="2561" max="2561" width="5.85546875" style="422" customWidth="1"/>
    <col min="2562" max="2562" width="40.42578125" style="422" customWidth="1"/>
    <col min="2563" max="2563" width="7.140625" style="422" customWidth="1"/>
    <col min="2564" max="2564" width="8.42578125" style="422" customWidth="1"/>
    <col min="2565" max="2565" width="11.85546875" style="422" customWidth="1"/>
    <col min="2566" max="2566" width="14.7109375" style="422" customWidth="1"/>
    <col min="2567" max="2816" width="9.140625" style="422"/>
    <col min="2817" max="2817" width="5.85546875" style="422" customWidth="1"/>
    <col min="2818" max="2818" width="40.42578125" style="422" customWidth="1"/>
    <col min="2819" max="2819" width="7.140625" style="422" customWidth="1"/>
    <col min="2820" max="2820" width="8.42578125" style="422" customWidth="1"/>
    <col min="2821" max="2821" width="11.85546875" style="422" customWidth="1"/>
    <col min="2822" max="2822" width="14.7109375" style="422" customWidth="1"/>
    <col min="2823" max="3072" width="9.140625" style="422"/>
    <col min="3073" max="3073" width="5.85546875" style="422" customWidth="1"/>
    <col min="3074" max="3074" width="40.42578125" style="422" customWidth="1"/>
    <col min="3075" max="3075" width="7.140625" style="422" customWidth="1"/>
    <col min="3076" max="3076" width="8.42578125" style="422" customWidth="1"/>
    <col min="3077" max="3077" width="11.85546875" style="422" customWidth="1"/>
    <col min="3078" max="3078" width="14.7109375" style="422" customWidth="1"/>
    <col min="3079" max="3328" width="9.140625" style="422"/>
    <col min="3329" max="3329" width="5.85546875" style="422" customWidth="1"/>
    <col min="3330" max="3330" width="40.42578125" style="422" customWidth="1"/>
    <col min="3331" max="3331" width="7.140625" style="422" customWidth="1"/>
    <col min="3332" max="3332" width="8.42578125" style="422" customWidth="1"/>
    <col min="3333" max="3333" width="11.85546875" style="422" customWidth="1"/>
    <col min="3334" max="3334" width="14.7109375" style="422" customWidth="1"/>
    <col min="3335" max="3584" width="9.140625" style="422"/>
    <col min="3585" max="3585" width="5.85546875" style="422" customWidth="1"/>
    <col min="3586" max="3586" width="40.42578125" style="422" customWidth="1"/>
    <col min="3587" max="3587" width="7.140625" style="422" customWidth="1"/>
    <col min="3588" max="3588" width="8.42578125" style="422" customWidth="1"/>
    <col min="3589" max="3589" width="11.85546875" style="422" customWidth="1"/>
    <col min="3590" max="3590" width="14.7109375" style="422" customWidth="1"/>
    <col min="3591" max="3840" width="9.140625" style="422"/>
    <col min="3841" max="3841" width="5.85546875" style="422" customWidth="1"/>
    <col min="3842" max="3842" width="40.42578125" style="422" customWidth="1"/>
    <col min="3843" max="3843" width="7.140625" style="422" customWidth="1"/>
    <col min="3844" max="3844" width="8.42578125" style="422" customWidth="1"/>
    <col min="3845" max="3845" width="11.85546875" style="422" customWidth="1"/>
    <col min="3846" max="3846" width="14.7109375" style="422" customWidth="1"/>
    <col min="3847" max="4096" width="9.140625" style="422"/>
    <col min="4097" max="4097" width="5.85546875" style="422" customWidth="1"/>
    <col min="4098" max="4098" width="40.42578125" style="422" customWidth="1"/>
    <col min="4099" max="4099" width="7.140625" style="422" customWidth="1"/>
    <col min="4100" max="4100" width="8.42578125" style="422" customWidth="1"/>
    <col min="4101" max="4101" width="11.85546875" style="422" customWidth="1"/>
    <col min="4102" max="4102" width="14.7109375" style="422" customWidth="1"/>
    <col min="4103" max="4352" width="9.140625" style="422"/>
    <col min="4353" max="4353" width="5.85546875" style="422" customWidth="1"/>
    <col min="4354" max="4354" width="40.42578125" style="422" customWidth="1"/>
    <col min="4355" max="4355" width="7.140625" style="422" customWidth="1"/>
    <col min="4356" max="4356" width="8.42578125" style="422" customWidth="1"/>
    <col min="4357" max="4357" width="11.85546875" style="422" customWidth="1"/>
    <col min="4358" max="4358" width="14.7109375" style="422" customWidth="1"/>
    <col min="4359" max="4608" width="9.140625" style="422"/>
    <col min="4609" max="4609" width="5.85546875" style="422" customWidth="1"/>
    <col min="4610" max="4610" width="40.42578125" style="422" customWidth="1"/>
    <col min="4611" max="4611" width="7.140625" style="422" customWidth="1"/>
    <col min="4612" max="4612" width="8.42578125" style="422" customWidth="1"/>
    <col min="4613" max="4613" width="11.85546875" style="422" customWidth="1"/>
    <col min="4614" max="4614" width="14.7109375" style="422" customWidth="1"/>
    <col min="4615" max="4864" width="9.140625" style="422"/>
    <col min="4865" max="4865" width="5.85546875" style="422" customWidth="1"/>
    <col min="4866" max="4866" width="40.42578125" style="422" customWidth="1"/>
    <col min="4867" max="4867" width="7.140625" style="422" customWidth="1"/>
    <col min="4868" max="4868" width="8.42578125" style="422" customWidth="1"/>
    <col min="4869" max="4869" width="11.85546875" style="422" customWidth="1"/>
    <col min="4870" max="4870" width="14.7109375" style="422" customWidth="1"/>
    <col min="4871" max="5120" width="9.140625" style="422"/>
    <col min="5121" max="5121" width="5.85546875" style="422" customWidth="1"/>
    <col min="5122" max="5122" width="40.42578125" style="422" customWidth="1"/>
    <col min="5123" max="5123" width="7.140625" style="422" customWidth="1"/>
    <col min="5124" max="5124" width="8.42578125" style="422" customWidth="1"/>
    <col min="5125" max="5125" width="11.85546875" style="422" customWidth="1"/>
    <col min="5126" max="5126" width="14.7109375" style="422" customWidth="1"/>
    <col min="5127" max="5376" width="9.140625" style="422"/>
    <col min="5377" max="5377" width="5.85546875" style="422" customWidth="1"/>
    <col min="5378" max="5378" width="40.42578125" style="422" customWidth="1"/>
    <col min="5379" max="5379" width="7.140625" style="422" customWidth="1"/>
    <col min="5380" max="5380" width="8.42578125" style="422" customWidth="1"/>
    <col min="5381" max="5381" width="11.85546875" style="422" customWidth="1"/>
    <col min="5382" max="5382" width="14.7109375" style="422" customWidth="1"/>
    <col min="5383" max="5632" width="9.140625" style="422"/>
    <col min="5633" max="5633" width="5.85546875" style="422" customWidth="1"/>
    <col min="5634" max="5634" width="40.42578125" style="422" customWidth="1"/>
    <col min="5635" max="5635" width="7.140625" style="422" customWidth="1"/>
    <col min="5636" max="5636" width="8.42578125" style="422" customWidth="1"/>
    <col min="5637" max="5637" width="11.85546875" style="422" customWidth="1"/>
    <col min="5638" max="5638" width="14.7109375" style="422" customWidth="1"/>
    <col min="5639" max="5888" width="9.140625" style="422"/>
    <col min="5889" max="5889" width="5.85546875" style="422" customWidth="1"/>
    <col min="5890" max="5890" width="40.42578125" style="422" customWidth="1"/>
    <col min="5891" max="5891" width="7.140625" style="422" customWidth="1"/>
    <col min="5892" max="5892" width="8.42578125" style="422" customWidth="1"/>
    <col min="5893" max="5893" width="11.85546875" style="422" customWidth="1"/>
    <col min="5894" max="5894" width="14.7109375" style="422" customWidth="1"/>
    <col min="5895" max="6144" width="9.140625" style="422"/>
    <col min="6145" max="6145" width="5.85546875" style="422" customWidth="1"/>
    <col min="6146" max="6146" width="40.42578125" style="422" customWidth="1"/>
    <col min="6147" max="6147" width="7.140625" style="422" customWidth="1"/>
    <col min="6148" max="6148" width="8.42578125" style="422" customWidth="1"/>
    <col min="6149" max="6149" width="11.85546875" style="422" customWidth="1"/>
    <col min="6150" max="6150" width="14.7109375" style="422" customWidth="1"/>
    <col min="6151" max="6400" width="9.140625" style="422"/>
    <col min="6401" max="6401" width="5.85546875" style="422" customWidth="1"/>
    <col min="6402" max="6402" width="40.42578125" style="422" customWidth="1"/>
    <col min="6403" max="6403" width="7.140625" style="422" customWidth="1"/>
    <col min="6404" max="6404" width="8.42578125" style="422" customWidth="1"/>
    <col min="6405" max="6405" width="11.85546875" style="422" customWidth="1"/>
    <col min="6406" max="6406" width="14.7109375" style="422" customWidth="1"/>
    <col min="6407" max="6656" width="9.140625" style="422"/>
    <col min="6657" max="6657" width="5.85546875" style="422" customWidth="1"/>
    <col min="6658" max="6658" width="40.42578125" style="422" customWidth="1"/>
    <col min="6659" max="6659" width="7.140625" style="422" customWidth="1"/>
    <col min="6660" max="6660" width="8.42578125" style="422" customWidth="1"/>
    <col min="6661" max="6661" width="11.85546875" style="422" customWidth="1"/>
    <col min="6662" max="6662" width="14.7109375" style="422" customWidth="1"/>
    <col min="6663" max="6912" width="9.140625" style="422"/>
    <col min="6913" max="6913" width="5.85546875" style="422" customWidth="1"/>
    <col min="6914" max="6914" width="40.42578125" style="422" customWidth="1"/>
    <col min="6915" max="6915" width="7.140625" style="422" customWidth="1"/>
    <col min="6916" max="6916" width="8.42578125" style="422" customWidth="1"/>
    <col min="6917" max="6917" width="11.85546875" style="422" customWidth="1"/>
    <col min="6918" max="6918" width="14.7109375" style="422" customWidth="1"/>
    <col min="6919" max="7168" width="9.140625" style="422"/>
    <col min="7169" max="7169" width="5.85546875" style="422" customWidth="1"/>
    <col min="7170" max="7170" width="40.42578125" style="422" customWidth="1"/>
    <col min="7171" max="7171" width="7.140625" style="422" customWidth="1"/>
    <col min="7172" max="7172" width="8.42578125" style="422" customWidth="1"/>
    <col min="7173" max="7173" width="11.85546875" style="422" customWidth="1"/>
    <col min="7174" max="7174" width="14.7109375" style="422" customWidth="1"/>
    <col min="7175" max="7424" width="9.140625" style="422"/>
    <col min="7425" max="7425" width="5.85546875" style="422" customWidth="1"/>
    <col min="7426" max="7426" width="40.42578125" style="422" customWidth="1"/>
    <col min="7427" max="7427" width="7.140625" style="422" customWidth="1"/>
    <col min="7428" max="7428" width="8.42578125" style="422" customWidth="1"/>
    <col min="7429" max="7429" width="11.85546875" style="422" customWidth="1"/>
    <col min="7430" max="7430" width="14.7109375" style="422" customWidth="1"/>
    <col min="7431" max="7680" width="9.140625" style="422"/>
    <col min="7681" max="7681" width="5.85546875" style="422" customWidth="1"/>
    <col min="7682" max="7682" width="40.42578125" style="422" customWidth="1"/>
    <col min="7683" max="7683" width="7.140625" style="422" customWidth="1"/>
    <col min="7684" max="7684" width="8.42578125" style="422" customWidth="1"/>
    <col min="7685" max="7685" width="11.85546875" style="422" customWidth="1"/>
    <col min="7686" max="7686" width="14.7109375" style="422" customWidth="1"/>
    <col min="7687" max="7936" width="9.140625" style="422"/>
    <col min="7937" max="7937" width="5.85546875" style="422" customWidth="1"/>
    <col min="7938" max="7938" width="40.42578125" style="422" customWidth="1"/>
    <col min="7939" max="7939" width="7.140625" style="422" customWidth="1"/>
    <col min="7940" max="7940" width="8.42578125" style="422" customWidth="1"/>
    <col min="7941" max="7941" width="11.85546875" style="422" customWidth="1"/>
    <col min="7942" max="7942" width="14.7109375" style="422" customWidth="1"/>
    <col min="7943" max="8192" width="9.140625" style="422"/>
    <col min="8193" max="8193" width="5.85546875" style="422" customWidth="1"/>
    <col min="8194" max="8194" width="40.42578125" style="422" customWidth="1"/>
    <col min="8195" max="8195" width="7.140625" style="422" customWidth="1"/>
    <col min="8196" max="8196" width="8.42578125" style="422" customWidth="1"/>
    <col min="8197" max="8197" width="11.85546875" style="422" customWidth="1"/>
    <col min="8198" max="8198" width="14.7109375" style="422" customWidth="1"/>
    <col min="8199" max="8448" width="9.140625" style="422"/>
    <col min="8449" max="8449" width="5.85546875" style="422" customWidth="1"/>
    <col min="8450" max="8450" width="40.42578125" style="422" customWidth="1"/>
    <col min="8451" max="8451" width="7.140625" style="422" customWidth="1"/>
    <col min="8452" max="8452" width="8.42578125" style="422" customWidth="1"/>
    <col min="8453" max="8453" width="11.85546875" style="422" customWidth="1"/>
    <col min="8454" max="8454" width="14.7109375" style="422" customWidth="1"/>
    <col min="8455" max="8704" width="9.140625" style="422"/>
    <col min="8705" max="8705" width="5.85546875" style="422" customWidth="1"/>
    <col min="8706" max="8706" width="40.42578125" style="422" customWidth="1"/>
    <col min="8707" max="8707" width="7.140625" style="422" customWidth="1"/>
    <col min="8708" max="8708" width="8.42578125" style="422" customWidth="1"/>
    <col min="8709" max="8709" width="11.85546875" style="422" customWidth="1"/>
    <col min="8710" max="8710" width="14.7109375" style="422" customWidth="1"/>
    <col min="8711" max="8960" width="9.140625" style="422"/>
    <col min="8961" max="8961" width="5.85546875" style="422" customWidth="1"/>
    <col min="8962" max="8962" width="40.42578125" style="422" customWidth="1"/>
    <col min="8963" max="8963" width="7.140625" style="422" customWidth="1"/>
    <col min="8964" max="8964" width="8.42578125" style="422" customWidth="1"/>
    <col min="8965" max="8965" width="11.85546875" style="422" customWidth="1"/>
    <col min="8966" max="8966" width="14.7109375" style="422" customWidth="1"/>
    <col min="8967" max="9216" width="9.140625" style="422"/>
    <col min="9217" max="9217" width="5.85546875" style="422" customWidth="1"/>
    <col min="9218" max="9218" width="40.42578125" style="422" customWidth="1"/>
    <col min="9219" max="9219" width="7.140625" style="422" customWidth="1"/>
    <col min="9220" max="9220" width="8.42578125" style="422" customWidth="1"/>
    <col min="9221" max="9221" width="11.85546875" style="422" customWidth="1"/>
    <col min="9222" max="9222" width="14.7109375" style="422" customWidth="1"/>
    <col min="9223" max="9472" width="9.140625" style="422"/>
    <col min="9473" max="9473" width="5.85546875" style="422" customWidth="1"/>
    <col min="9474" max="9474" width="40.42578125" style="422" customWidth="1"/>
    <col min="9475" max="9475" width="7.140625" style="422" customWidth="1"/>
    <col min="9476" max="9476" width="8.42578125" style="422" customWidth="1"/>
    <col min="9477" max="9477" width="11.85546875" style="422" customWidth="1"/>
    <col min="9478" max="9478" width="14.7109375" style="422" customWidth="1"/>
    <col min="9479" max="9728" width="9.140625" style="422"/>
    <col min="9729" max="9729" width="5.85546875" style="422" customWidth="1"/>
    <col min="9730" max="9730" width="40.42578125" style="422" customWidth="1"/>
    <col min="9731" max="9731" width="7.140625" style="422" customWidth="1"/>
    <col min="9732" max="9732" width="8.42578125" style="422" customWidth="1"/>
    <col min="9733" max="9733" width="11.85546875" style="422" customWidth="1"/>
    <col min="9734" max="9734" width="14.7109375" style="422" customWidth="1"/>
    <col min="9735" max="9984" width="9.140625" style="422"/>
    <col min="9985" max="9985" width="5.85546875" style="422" customWidth="1"/>
    <col min="9986" max="9986" width="40.42578125" style="422" customWidth="1"/>
    <col min="9987" max="9987" width="7.140625" style="422" customWidth="1"/>
    <col min="9988" max="9988" width="8.42578125" style="422" customWidth="1"/>
    <col min="9989" max="9989" width="11.85546875" style="422" customWidth="1"/>
    <col min="9990" max="9990" width="14.7109375" style="422" customWidth="1"/>
    <col min="9991" max="10240" width="9.140625" style="422"/>
    <col min="10241" max="10241" width="5.85546875" style="422" customWidth="1"/>
    <col min="10242" max="10242" width="40.42578125" style="422" customWidth="1"/>
    <col min="10243" max="10243" width="7.140625" style="422" customWidth="1"/>
    <col min="10244" max="10244" width="8.42578125" style="422" customWidth="1"/>
    <col min="10245" max="10245" width="11.85546875" style="422" customWidth="1"/>
    <col min="10246" max="10246" width="14.7109375" style="422" customWidth="1"/>
    <col min="10247" max="10496" width="9.140625" style="422"/>
    <col min="10497" max="10497" width="5.85546875" style="422" customWidth="1"/>
    <col min="10498" max="10498" width="40.42578125" style="422" customWidth="1"/>
    <col min="10499" max="10499" width="7.140625" style="422" customWidth="1"/>
    <col min="10500" max="10500" width="8.42578125" style="422" customWidth="1"/>
    <col min="10501" max="10501" width="11.85546875" style="422" customWidth="1"/>
    <col min="10502" max="10502" width="14.7109375" style="422" customWidth="1"/>
    <col min="10503" max="10752" width="9.140625" style="422"/>
    <col min="10753" max="10753" width="5.85546875" style="422" customWidth="1"/>
    <col min="10754" max="10754" width="40.42578125" style="422" customWidth="1"/>
    <col min="10755" max="10755" width="7.140625" style="422" customWidth="1"/>
    <col min="10756" max="10756" width="8.42578125" style="422" customWidth="1"/>
    <col min="10757" max="10757" width="11.85546875" style="422" customWidth="1"/>
    <col min="10758" max="10758" width="14.7109375" style="422" customWidth="1"/>
    <col min="10759" max="11008" width="9.140625" style="422"/>
    <col min="11009" max="11009" width="5.85546875" style="422" customWidth="1"/>
    <col min="11010" max="11010" width="40.42578125" style="422" customWidth="1"/>
    <col min="11011" max="11011" width="7.140625" style="422" customWidth="1"/>
    <col min="11012" max="11012" width="8.42578125" style="422" customWidth="1"/>
    <col min="11013" max="11013" width="11.85546875" style="422" customWidth="1"/>
    <col min="11014" max="11014" width="14.7109375" style="422" customWidth="1"/>
    <col min="11015" max="11264" width="9.140625" style="422"/>
    <col min="11265" max="11265" width="5.85546875" style="422" customWidth="1"/>
    <col min="11266" max="11266" width="40.42578125" style="422" customWidth="1"/>
    <col min="11267" max="11267" width="7.140625" style="422" customWidth="1"/>
    <col min="11268" max="11268" width="8.42578125" style="422" customWidth="1"/>
    <col min="11269" max="11269" width="11.85546875" style="422" customWidth="1"/>
    <col min="11270" max="11270" width="14.7109375" style="422" customWidth="1"/>
    <col min="11271" max="11520" width="9.140625" style="422"/>
    <col min="11521" max="11521" width="5.85546875" style="422" customWidth="1"/>
    <col min="11522" max="11522" width="40.42578125" style="422" customWidth="1"/>
    <col min="11523" max="11523" width="7.140625" style="422" customWidth="1"/>
    <col min="11524" max="11524" width="8.42578125" style="422" customWidth="1"/>
    <col min="11525" max="11525" width="11.85546875" style="422" customWidth="1"/>
    <col min="11526" max="11526" width="14.7109375" style="422" customWidth="1"/>
    <col min="11527" max="11776" width="9.140625" style="422"/>
    <col min="11777" max="11777" width="5.85546875" style="422" customWidth="1"/>
    <col min="11778" max="11778" width="40.42578125" style="422" customWidth="1"/>
    <col min="11779" max="11779" width="7.140625" style="422" customWidth="1"/>
    <col min="11780" max="11780" width="8.42578125" style="422" customWidth="1"/>
    <col min="11781" max="11781" width="11.85546875" style="422" customWidth="1"/>
    <col min="11782" max="11782" width="14.7109375" style="422" customWidth="1"/>
    <col min="11783" max="12032" width="9.140625" style="422"/>
    <col min="12033" max="12033" width="5.85546875" style="422" customWidth="1"/>
    <col min="12034" max="12034" width="40.42578125" style="422" customWidth="1"/>
    <col min="12035" max="12035" width="7.140625" style="422" customWidth="1"/>
    <col min="12036" max="12036" width="8.42578125" style="422" customWidth="1"/>
    <col min="12037" max="12037" width="11.85546875" style="422" customWidth="1"/>
    <col min="12038" max="12038" width="14.7109375" style="422" customWidth="1"/>
    <col min="12039" max="12288" width="9.140625" style="422"/>
    <col min="12289" max="12289" width="5.85546875" style="422" customWidth="1"/>
    <col min="12290" max="12290" width="40.42578125" style="422" customWidth="1"/>
    <col min="12291" max="12291" width="7.140625" style="422" customWidth="1"/>
    <col min="12292" max="12292" width="8.42578125" style="422" customWidth="1"/>
    <col min="12293" max="12293" width="11.85546875" style="422" customWidth="1"/>
    <col min="12294" max="12294" width="14.7109375" style="422" customWidth="1"/>
    <col min="12295" max="12544" width="9.140625" style="422"/>
    <col min="12545" max="12545" width="5.85546875" style="422" customWidth="1"/>
    <col min="12546" max="12546" width="40.42578125" style="422" customWidth="1"/>
    <col min="12547" max="12547" width="7.140625" style="422" customWidth="1"/>
    <col min="12548" max="12548" width="8.42578125" style="422" customWidth="1"/>
    <col min="12549" max="12549" width="11.85546875" style="422" customWidth="1"/>
    <col min="12550" max="12550" width="14.7109375" style="422" customWidth="1"/>
    <col min="12551" max="12800" width="9.140625" style="422"/>
    <col min="12801" max="12801" width="5.85546875" style="422" customWidth="1"/>
    <col min="12802" max="12802" width="40.42578125" style="422" customWidth="1"/>
    <col min="12803" max="12803" width="7.140625" style="422" customWidth="1"/>
    <col min="12804" max="12804" width="8.42578125" style="422" customWidth="1"/>
    <col min="12805" max="12805" width="11.85546875" style="422" customWidth="1"/>
    <col min="12806" max="12806" width="14.7109375" style="422" customWidth="1"/>
    <col min="12807" max="13056" width="9.140625" style="422"/>
    <col min="13057" max="13057" width="5.85546875" style="422" customWidth="1"/>
    <col min="13058" max="13058" width="40.42578125" style="422" customWidth="1"/>
    <col min="13059" max="13059" width="7.140625" style="422" customWidth="1"/>
    <col min="13060" max="13060" width="8.42578125" style="422" customWidth="1"/>
    <col min="13061" max="13061" width="11.85546875" style="422" customWidth="1"/>
    <col min="13062" max="13062" width="14.7109375" style="422" customWidth="1"/>
    <col min="13063" max="13312" width="9.140625" style="422"/>
    <col min="13313" max="13313" width="5.85546875" style="422" customWidth="1"/>
    <col min="13314" max="13314" width="40.42578125" style="422" customWidth="1"/>
    <col min="13315" max="13315" width="7.140625" style="422" customWidth="1"/>
    <col min="13316" max="13316" width="8.42578125" style="422" customWidth="1"/>
    <col min="13317" max="13317" width="11.85546875" style="422" customWidth="1"/>
    <col min="13318" max="13318" width="14.7109375" style="422" customWidth="1"/>
    <col min="13319" max="13568" width="9.140625" style="422"/>
    <col min="13569" max="13569" width="5.85546875" style="422" customWidth="1"/>
    <col min="13570" max="13570" width="40.42578125" style="422" customWidth="1"/>
    <col min="13571" max="13571" width="7.140625" style="422" customWidth="1"/>
    <col min="13572" max="13572" width="8.42578125" style="422" customWidth="1"/>
    <col min="13573" max="13573" width="11.85546875" style="422" customWidth="1"/>
    <col min="13574" max="13574" width="14.7109375" style="422" customWidth="1"/>
    <col min="13575" max="13824" width="9.140625" style="422"/>
    <col min="13825" max="13825" width="5.85546875" style="422" customWidth="1"/>
    <col min="13826" max="13826" width="40.42578125" style="422" customWidth="1"/>
    <col min="13827" max="13827" width="7.140625" style="422" customWidth="1"/>
    <col min="13828" max="13828" width="8.42578125" style="422" customWidth="1"/>
    <col min="13829" max="13829" width="11.85546875" style="422" customWidth="1"/>
    <col min="13830" max="13830" width="14.7109375" style="422" customWidth="1"/>
    <col min="13831" max="14080" width="9.140625" style="422"/>
    <col min="14081" max="14081" width="5.85546875" style="422" customWidth="1"/>
    <col min="14082" max="14082" width="40.42578125" style="422" customWidth="1"/>
    <col min="14083" max="14083" width="7.140625" style="422" customWidth="1"/>
    <col min="14084" max="14084" width="8.42578125" style="422" customWidth="1"/>
    <col min="14085" max="14085" width="11.85546875" style="422" customWidth="1"/>
    <col min="14086" max="14086" width="14.7109375" style="422" customWidth="1"/>
    <col min="14087" max="14336" width="9.140625" style="422"/>
    <col min="14337" max="14337" width="5.85546875" style="422" customWidth="1"/>
    <col min="14338" max="14338" width="40.42578125" style="422" customWidth="1"/>
    <col min="14339" max="14339" width="7.140625" style="422" customWidth="1"/>
    <col min="14340" max="14340" width="8.42578125" style="422" customWidth="1"/>
    <col min="14341" max="14341" width="11.85546875" style="422" customWidth="1"/>
    <col min="14342" max="14342" width="14.7109375" style="422" customWidth="1"/>
    <col min="14343" max="14592" width="9.140625" style="422"/>
    <col min="14593" max="14593" width="5.85546875" style="422" customWidth="1"/>
    <col min="14594" max="14594" width="40.42578125" style="422" customWidth="1"/>
    <col min="14595" max="14595" width="7.140625" style="422" customWidth="1"/>
    <col min="14596" max="14596" width="8.42578125" style="422" customWidth="1"/>
    <col min="14597" max="14597" width="11.85546875" style="422" customWidth="1"/>
    <col min="14598" max="14598" width="14.7109375" style="422" customWidth="1"/>
    <col min="14599" max="14848" width="9.140625" style="422"/>
    <col min="14849" max="14849" width="5.85546875" style="422" customWidth="1"/>
    <col min="14850" max="14850" width="40.42578125" style="422" customWidth="1"/>
    <col min="14851" max="14851" width="7.140625" style="422" customWidth="1"/>
    <col min="14852" max="14852" width="8.42578125" style="422" customWidth="1"/>
    <col min="14853" max="14853" width="11.85546875" style="422" customWidth="1"/>
    <col min="14854" max="14854" width="14.7109375" style="422" customWidth="1"/>
    <col min="14855" max="15104" width="9.140625" style="422"/>
    <col min="15105" max="15105" width="5.85546875" style="422" customWidth="1"/>
    <col min="15106" max="15106" width="40.42578125" style="422" customWidth="1"/>
    <col min="15107" max="15107" width="7.140625" style="422" customWidth="1"/>
    <col min="15108" max="15108" width="8.42578125" style="422" customWidth="1"/>
    <col min="15109" max="15109" width="11.85546875" style="422" customWidth="1"/>
    <col min="15110" max="15110" width="14.7109375" style="422" customWidth="1"/>
    <col min="15111" max="15360" width="9.140625" style="422"/>
    <col min="15361" max="15361" width="5.85546875" style="422" customWidth="1"/>
    <col min="15362" max="15362" width="40.42578125" style="422" customWidth="1"/>
    <col min="15363" max="15363" width="7.140625" style="422" customWidth="1"/>
    <col min="15364" max="15364" width="8.42578125" style="422" customWidth="1"/>
    <col min="15365" max="15365" width="11.85546875" style="422" customWidth="1"/>
    <col min="15366" max="15366" width="14.7109375" style="422" customWidth="1"/>
    <col min="15367" max="15616" width="9.140625" style="422"/>
    <col min="15617" max="15617" width="5.85546875" style="422" customWidth="1"/>
    <col min="15618" max="15618" width="40.42578125" style="422" customWidth="1"/>
    <col min="15619" max="15619" width="7.140625" style="422" customWidth="1"/>
    <col min="15620" max="15620" width="8.42578125" style="422" customWidth="1"/>
    <col min="15621" max="15621" width="11.85546875" style="422" customWidth="1"/>
    <col min="15622" max="15622" width="14.7109375" style="422" customWidth="1"/>
    <col min="15623" max="15872" width="9.140625" style="422"/>
    <col min="15873" max="15873" width="5.85546875" style="422" customWidth="1"/>
    <col min="15874" max="15874" width="40.42578125" style="422" customWidth="1"/>
    <col min="15875" max="15875" width="7.140625" style="422" customWidth="1"/>
    <col min="15876" max="15876" width="8.42578125" style="422" customWidth="1"/>
    <col min="15877" max="15877" width="11.85546875" style="422" customWidth="1"/>
    <col min="15878" max="15878" width="14.7109375" style="422" customWidth="1"/>
    <col min="15879" max="16128" width="9.140625" style="422"/>
    <col min="16129" max="16129" width="5.85546875" style="422" customWidth="1"/>
    <col min="16130" max="16130" width="40.42578125" style="422" customWidth="1"/>
    <col min="16131" max="16131" width="7.140625" style="422" customWidth="1"/>
    <col min="16132" max="16132" width="8.42578125" style="422" customWidth="1"/>
    <col min="16133" max="16133" width="11.85546875" style="422" customWidth="1"/>
    <col min="16134" max="16134" width="14.7109375" style="422" customWidth="1"/>
    <col min="16135" max="16384" width="9.140625" style="422"/>
  </cols>
  <sheetData>
    <row r="1" spans="1:11" ht="11.85" customHeight="1">
      <c r="A1" s="418"/>
      <c r="B1" s="419"/>
      <c r="C1" s="420"/>
      <c r="D1" s="704"/>
      <c r="E1" s="704"/>
      <c r="F1" s="704"/>
      <c r="G1" s="421"/>
    </row>
    <row r="2" spans="1:11" ht="11.85" customHeight="1">
      <c r="A2" s="423"/>
      <c r="B2" s="424"/>
      <c r="C2" s="425"/>
      <c r="D2" s="426"/>
      <c r="E2" s="427"/>
      <c r="F2" s="428"/>
      <c r="G2" s="421"/>
    </row>
    <row r="3" spans="1:11" ht="12.75" customHeight="1">
      <c r="A3" s="429" t="s">
        <v>1046</v>
      </c>
      <c r="B3" s="429" t="s">
        <v>1047</v>
      </c>
      <c r="C3" s="429" t="s">
        <v>1048</v>
      </c>
      <c r="D3" s="429" t="s">
        <v>5</v>
      </c>
      <c r="E3" s="429" t="s">
        <v>1049</v>
      </c>
      <c r="F3" s="429" t="s">
        <v>7</v>
      </c>
      <c r="G3" s="421"/>
    </row>
    <row r="4" spans="1:11" ht="12.75" customHeight="1" thickBot="1">
      <c r="A4" s="430">
        <v>1</v>
      </c>
      <c r="B4" s="431">
        <f>+A4+1</f>
        <v>2</v>
      </c>
      <c r="C4" s="432">
        <v>3</v>
      </c>
      <c r="D4" s="433">
        <f>+C4+1</f>
        <v>4</v>
      </c>
      <c r="E4" s="433">
        <v>5</v>
      </c>
      <c r="F4" s="434">
        <f>+E4+1</f>
        <v>6</v>
      </c>
      <c r="G4" s="421"/>
    </row>
    <row r="5" spans="1:11" ht="13.5" thickTop="1">
      <c r="A5" s="435"/>
      <c r="B5" s="436"/>
      <c r="C5" s="437"/>
      <c r="D5" s="438"/>
      <c r="E5" s="439"/>
      <c r="F5" s="440"/>
      <c r="G5" s="421"/>
    </row>
    <row r="6" spans="1:11">
      <c r="A6" s="441" t="s">
        <v>1232</v>
      </c>
      <c r="B6" s="442" t="s">
        <v>1233</v>
      </c>
      <c r="C6" s="437"/>
      <c r="D6" s="438"/>
      <c r="E6" s="439"/>
      <c r="F6" s="440"/>
      <c r="G6" s="421"/>
    </row>
    <row r="7" spans="1:11">
      <c r="A7" s="441"/>
      <c r="B7" s="436"/>
      <c r="C7" s="437"/>
      <c r="D7" s="438"/>
      <c r="E7" s="439"/>
      <c r="F7" s="440"/>
      <c r="G7" s="421"/>
      <c r="K7" s="443"/>
    </row>
    <row r="8" spans="1:11" ht="9" customHeight="1">
      <c r="A8" s="444"/>
      <c r="B8" s="445"/>
      <c r="C8" s="446"/>
      <c r="D8" s="447"/>
      <c r="E8" s="448"/>
      <c r="F8" s="449"/>
      <c r="G8" s="421"/>
    </row>
    <row r="9" spans="1:11" ht="38.25">
      <c r="A9" s="450" t="s">
        <v>45</v>
      </c>
      <c r="B9" s="436" t="s">
        <v>1234</v>
      </c>
      <c r="C9" s="451" t="s">
        <v>8</v>
      </c>
      <c r="D9" s="452">
        <v>1</v>
      </c>
      <c r="E9" s="196"/>
      <c r="F9" s="453">
        <f>D9*E9</f>
        <v>0</v>
      </c>
      <c r="G9" s="421"/>
    </row>
    <row r="10" spans="1:11">
      <c r="A10" s="454"/>
      <c r="B10" s="455"/>
      <c r="C10" s="456"/>
      <c r="D10" s="457"/>
      <c r="E10" s="197"/>
      <c r="F10" s="458"/>
      <c r="G10" s="421"/>
    </row>
    <row r="11" spans="1:11" ht="38.25">
      <c r="A11" s="450" t="s">
        <v>46</v>
      </c>
      <c r="B11" s="436" t="s">
        <v>1235</v>
      </c>
      <c r="C11" s="451" t="s">
        <v>8</v>
      </c>
      <c r="D11" s="452">
        <v>2</v>
      </c>
      <c r="E11" s="196"/>
      <c r="F11" s="453">
        <f>D11*E11</f>
        <v>0</v>
      </c>
      <c r="G11" s="421"/>
    </row>
    <row r="12" spans="1:11">
      <c r="A12" s="459"/>
      <c r="B12" s="460"/>
      <c r="C12" s="461"/>
      <c r="D12" s="452"/>
      <c r="E12" s="198"/>
      <c r="F12" s="453"/>
      <c r="G12" s="421"/>
    </row>
    <row r="13" spans="1:11" ht="38.25">
      <c r="A13" s="450" t="s">
        <v>47</v>
      </c>
      <c r="B13" s="462" t="s">
        <v>1236</v>
      </c>
      <c r="C13" s="463" t="s">
        <v>1237</v>
      </c>
      <c r="D13" s="452">
        <v>4</v>
      </c>
      <c r="E13" s="196"/>
      <c r="F13" s="453">
        <f>D13*E13</f>
        <v>0</v>
      </c>
      <c r="G13" s="421"/>
    </row>
    <row r="14" spans="1:11">
      <c r="A14" s="464"/>
      <c r="B14" s="465"/>
      <c r="C14" s="463"/>
      <c r="D14" s="452"/>
      <c r="E14" s="196"/>
      <c r="F14" s="453"/>
      <c r="G14" s="421"/>
    </row>
    <row r="15" spans="1:11">
      <c r="A15" s="450" t="s">
        <v>48</v>
      </c>
      <c r="B15" s="462" t="s">
        <v>1238</v>
      </c>
      <c r="C15" s="463"/>
      <c r="D15" s="452"/>
      <c r="E15" s="196"/>
      <c r="F15" s="453"/>
      <c r="G15" s="421"/>
    </row>
    <row r="16" spans="1:11">
      <c r="A16" s="464"/>
      <c r="B16" s="466" t="s">
        <v>1239</v>
      </c>
      <c r="C16" s="463" t="s">
        <v>116</v>
      </c>
      <c r="D16" s="452">
        <v>6</v>
      </c>
      <c r="E16" s="196"/>
      <c r="F16" s="453">
        <f>D16*E16</f>
        <v>0</v>
      </c>
      <c r="G16" s="421"/>
    </row>
    <row r="17" spans="1:7">
      <c r="A17" s="464"/>
      <c r="B17" s="466" t="s">
        <v>1240</v>
      </c>
      <c r="C17" s="463" t="s">
        <v>116</v>
      </c>
      <c r="D17" s="452">
        <v>12</v>
      </c>
      <c r="E17" s="196"/>
      <c r="F17" s="453">
        <f>D17*E17</f>
        <v>0</v>
      </c>
      <c r="G17" s="421"/>
    </row>
    <row r="18" spans="1:7">
      <c r="A18" s="464"/>
      <c r="B18" s="466"/>
      <c r="C18" s="463"/>
      <c r="D18" s="452"/>
      <c r="E18" s="196"/>
      <c r="F18" s="453"/>
      <c r="G18" s="421"/>
    </row>
    <row r="19" spans="1:7">
      <c r="A19" s="450" t="s">
        <v>84</v>
      </c>
      <c r="B19" s="462" t="s">
        <v>1241</v>
      </c>
      <c r="C19" s="463"/>
      <c r="D19" s="452"/>
      <c r="E19" s="196"/>
      <c r="F19" s="453"/>
      <c r="G19" s="421"/>
    </row>
    <row r="20" spans="1:7">
      <c r="A20" s="464"/>
      <c r="B20" s="462" t="s">
        <v>1242</v>
      </c>
      <c r="C20" s="463" t="s">
        <v>8</v>
      </c>
      <c r="D20" s="452">
        <v>3</v>
      </c>
      <c r="E20" s="196"/>
      <c r="F20" s="453">
        <f>D20*E20</f>
        <v>0</v>
      </c>
      <c r="G20" s="421"/>
    </row>
    <row r="21" spans="1:7">
      <c r="A21" s="464"/>
      <c r="B21" s="462" t="s">
        <v>1243</v>
      </c>
      <c r="C21" s="463" t="s">
        <v>8</v>
      </c>
      <c r="D21" s="452">
        <v>3</v>
      </c>
      <c r="E21" s="196"/>
      <c r="F21" s="453">
        <f>D21*E21</f>
        <v>0</v>
      </c>
      <c r="G21" s="421"/>
    </row>
    <row r="22" spans="1:7">
      <c r="A22" s="450"/>
      <c r="B22" s="467" t="s">
        <v>1244</v>
      </c>
      <c r="C22" s="451" t="s">
        <v>8</v>
      </c>
      <c r="D22" s="452">
        <v>2</v>
      </c>
      <c r="E22" s="196"/>
      <c r="F22" s="453">
        <f>D22*E22</f>
        <v>0</v>
      </c>
      <c r="G22" s="421"/>
    </row>
    <row r="23" spans="1:7">
      <c r="A23" s="450"/>
      <c r="B23" s="467" t="s">
        <v>1245</v>
      </c>
      <c r="C23" s="451" t="s">
        <v>8</v>
      </c>
      <c r="D23" s="452">
        <v>1</v>
      </c>
      <c r="E23" s="196"/>
      <c r="F23" s="453">
        <f>D23*E23</f>
        <v>0</v>
      </c>
      <c r="G23" s="421"/>
    </row>
    <row r="24" spans="1:7">
      <c r="A24" s="450"/>
      <c r="B24" s="467" t="s">
        <v>1246</v>
      </c>
      <c r="C24" s="451" t="s">
        <v>8</v>
      </c>
      <c r="D24" s="452">
        <v>3</v>
      </c>
      <c r="E24" s="196"/>
      <c r="F24" s="453">
        <f>D24*E24</f>
        <v>0</v>
      </c>
      <c r="G24" s="421"/>
    </row>
    <row r="25" spans="1:7">
      <c r="A25" s="464"/>
      <c r="B25" s="462"/>
      <c r="C25" s="463"/>
      <c r="D25" s="452"/>
      <c r="E25" s="196"/>
      <c r="F25" s="453"/>
      <c r="G25" s="421"/>
    </row>
    <row r="26" spans="1:7" ht="25.5">
      <c r="A26" s="450" t="s">
        <v>85</v>
      </c>
      <c r="B26" s="462" t="s">
        <v>1247</v>
      </c>
      <c r="C26" s="463" t="s">
        <v>1151</v>
      </c>
      <c r="D26" s="452">
        <v>3</v>
      </c>
      <c r="E26" s="196"/>
      <c r="F26" s="453">
        <f>D26*E26</f>
        <v>0</v>
      </c>
      <c r="G26" s="421"/>
    </row>
    <row r="27" spans="1:7">
      <c r="A27" s="464"/>
      <c r="B27" s="462"/>
      <c r="C27" s="463"/>
      <c r="D27" s="452"/>
      <c r="E27" s="196"/>
      <c r="F27" s="453"/>
      <c r="G27" s="421"/>
    </row>
    <row r="28" spans="1:7" ht="32.25" customHeight="1">
      <c r="A28" s="450" t="s">
        <v>111</v>
      </c>
      <c r="B28" s="462" t="s">
        <v>1248</v>
      </c>
      <c r="C28" s="463" t="s">
        <v>8</v>
      </c>
      <c r="D28" s="452">
        <v>3</v>
      </c>
      <c r="E28" s="196"/>
      <c r="F28" s="453">
        <f>D28*E28</f>
        <v>0</v>
      </c>
      <c r="G28" s="421"/>
    </row>
    <row r="29" spans="1:7">
      <c r="A29" s="464"/>
      <c r="B29" s="462"/>
      <c r="C29" s="463"/>
      <c r="D29" s="452"/>
      <c r="E29" s="196"/>
      <c r="F29" s="453"/>
      <c r="G29" s="421"/>
    </row>
    <row r="30" spans="1:7" ht="25.5">
      <c r="A30" s="450" t="s">
        <v>112</v>
      </c>
      <c r="B30" s="462" t="s">
        <v>1249</v>
      </c>
      <c r="C30" s="463" t="s">
        <v>1151</v>
      </c>
      <c r="D30" s="452">
        <v>1</v>
      </c>
      <c r="E30" s="196"/>
      <c r="F30" s="453">
        <f>D30*E30</f>
        <v>0</v>
      </c>
      <c r="G30" s="421"/>
    </row>
    <row r="31" spans="1:7">
      <c r="A31" s="468"/>
      <c r="B31" s="469"/>
      <c r="C31" s="470"/>
      <c r="D31" s="471"/>
      <c r="E31" s="199"/>
      <c r="F31" s="472"/>
      <c r="G31" s="421"/>
    </row>
    <row r="32" spans="1:7" ht="16.5">
      <c r="A32" s="473"/>
      <c r="B32" s="474"/>
      <c r="C32" s="474"/>
      <c r="D32" s="473"/>
      <c r="E32" s="474"/>
      <c r="F32" s="474"/>
      <c r="G32" s="421"/>
    </row>
    <row r="33" spans="1:7">
      <c r="A33" s="475"/>
      <c r="B33" s="476" t="s">
        <v>1250</v>
      </c>
      <c r="C33" s="477"/>
      <c r="D33" s="478"/>
      <c r="E33" s="479"/>
      <c r="F33" s="480">
        <f>SUM(F9:F30)</f>
        <v>0</v>
      </c>
      <c r="G33" s="421"/>
    </row>
  </sheetData>
  <sheetProtection algorithmName="SHA-512" hashValue="jDOKBWYG3ucmcrVL6Jjlq1Wi8FcUxPJsyiBHMYQ7ZawCq4eW+re5bnSKrp7vLy0fBS82/jae5AJvtJg9n8V3Ag==" saltValue="+IC4DxKgazaVoWoQAwHxuA==" spinCount="100000" sheet="1" objects="1" scenarios="1" selectLockedCells="1"/>
  <mergeCells count="1">
    <mergeCell ref="D1:F1"/>
  </mergeCells>
  <pageMargins left="0.70866141732283472" right="0.70866141732283472" top="0.74803149606299213" bottom="0.74803149606299213" header="0.31496062992125984" footer="0.31496062992125984"/>
  <pageSetup paperSize="9" orientation="portrait" verticalDpi="4294967293" r:id="rId1"/>
  <headerFoot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BreakPreview" zoomScale="160" zoomScaleNormal="100" zoomScaleSheetLayoutView="160" workbookViewId="0">
      <selection activeCell="I26" sqref="I26"/>
    </sheetView>
  </sheetViews>
  <sheetFormatPr defaultRowHeight="12.75"/>
  <cols>
    <col min="1" max="1" width="5.85546875" style="74" customWidth="1"/>
    <col min="2" max="2" width="40.140625" style="75" customWidth="1"/>
    <col min="3" max="3" width="7.140625" style="76" customWidth="1"/>
    <col min="4" max="4" width="8.42578125" style="77" customWidth="1"/>
    <col min="5" max="5" width="11.85546875" style="62" customWidth="1"/>
    <col min="6" max="6" width="14.7109375" style="62" customWidth="1"/>
    <col min="7" max="7" width="9.140625" style="67"/>
    <col min="8" max="256" width="9.140625" style="62"/>
    <col min="257" max="257" width="5.85546875" style="62" customWidth="1"/>
    <col min="258" max="258" width="40.140625" style="62" customWidth="1"/>
    <col min="259" max="259" width="7.140625" style="62" customWidth="1"/>
    <col min="260" max="260" width="8.42578125" style="62" customWidth="1"/>
    <col min="261" max="261" width="11.85546875" style="62" customWidth="1"/>
    <col min="262" max="262" width="14.7109375" style="62" customWidth="1"/>
    <col min="263" max="512" width="9.140625" style="62"/>
    <col min="513" max="513" width="5.85546875" style="62" customWidth="1"/>
    <col min="514" max="514" width="40.140625" style="62" customWidth="1"/>
    <col min="515" max="515" width="7.140625" style="62" customWidth="1"/>
    <col min="516" max="516" width="8.42578125" style="62" customWidth="1"/>
    <col min="517" max="517" width="11.85546875" style="62" customWidth="1"/>
    <col min="518" max="518" width="14.7109375" style="62" customWidth="1"/>
    <col min="519" max="768" width="9.140625" style="62"/>
    <col min="769" max="769" width="5.85546875" style="62" customWidth="1"/>
    <col min="770" max="770" width="40.140625" style="62" customWidth="1"/>
    <col min="771" max="771" width="7.140625" style="62" customWidth="1"/>
    <col min="772" max="772" width="8.42578125" style="62" customWidth="1"/>
    <col min="773" max="773" width="11.85546875" style="62" customWidth="1"/>
    <col min="774" max="774" width="14.7109375" style="62" customWidth="1"/>
    <col min="775" max="1024" width="9.140625" style="62"/>
    <col min="1025" max="1025" width="5.85546875" style="62" customWidth="1"/>
    <col min="1026" max="1026" width="40.140625" style="62" customWidth="1"/>
    <col min="1027" max="1027" width="7.140625" style="62" customWidth="1"/>
    <col min="1028" max="1028" width="8.42578125" style="62" customWidth="1"/>
    <col min="1029" max="1029" width="11.85546875" style="62" customWidth="1"/>
    <col min="1030" max="1030" width="14.7109375" style="62" customWidth="1"/>
    <col min="1031" max="1280" width="9.140625" style="62"/>
    <col min="1281" max="1281" width="5.85546875" style="62" customWidth="1"/>
    <col min="1282" max="1282" width="40.140625" style="62" customWidth="1"/>
    <col min="1283" max="1283" width="7.140625" style="62" customWidth="1"/>
    <col min="1284" max="1284" width="8.42578125" style="62" customWidth="1"/>
    <col min="1285" max="1285" width="11.85546875" style="62" customWidth="1"/>
    <col min="1286" max="1286" width="14.7109375" style="62" customWidth="1"/>
    <col min="1287" max="1536" width="9.140625" style="62"/>
    <col min="1537" max="1537" width="5.85546875" style="62" customWidth="1"/>
    <col min="1538" max="1538" width="40.140625" style="62" customWidth="1"/>
    <col min="1539" max="1539" width="7.140625" style="62" customWidth="1"/>
    <col min="1540" max="1540" width="8.42578125" style="62" customWidth="1"/>
    <col min="1541" max="1541" width="11.85546875" style="62" customWidth="1"/>
    <col min="1542" max="1542" width="14.7109375" style="62" customWidth="1"/>
    <col min="1543" max="1792" width="9.140625" style="62"/>
    <col min="1793" max="1793" width="5.85546875" style="62" customWidth="1"/>
    <col min="1794" max="1794" width="40.140625" style="62" customWidth="1"/>
    <col min="1795" max="1795" width="7.140625" style="62" customWidth="1"/>
    <col min="1796" max="1796" width="8.42578125" style="62" customWidth="1"/>
    <col min="1797" max="1797" width="11.85546875" style="62" customWidth="1"/>
    <col min="1798" max="1798" width="14.7109375" style="62" customWidth="1"/>
    <col min="1799" max="2048" width="9.140625" style="62"/>
    <col min="2049" max="2049" width="5.85546875" style="62" customWidth="1"/>
    <col min="2050" max="2050" width="40.140625" style="62" customWidth="1"/>
    <col min="2051" max="2051" width="7.140625" style="62" customWidth="1"/>
    <col min="2052" max="2052" width="8.42578125" style="62" customWidth="1"/>
    <col min="2053" max="2053" width="11.85546875" style="62" customWidth="1"/>
    <col min="2054" max="2054" width="14.7109375" style="62" customWidth="1"/>
    <col min="2055" max="2304" width="9.140625" style="62"/>
    <col min="2305" max="2305" width="5.85546875" style="62" customWidth="1"/>
    <col min="2306" max="2306" width="40.140625" style="62" customWidth="1"/>
    <col min="2307" max="2307" width="7.140625" style="62" customWidth="1"/>
    <col min="2308" max="2308" width="8.42578125" style="62" customWidth="1"/>
    <col min="2309" max="2309" width="11.85546875" style="62" customWidth="1"/>
    <col min="2310" max="2310" width="14.7109375" style="62" customWidth="1"/>
    <col min="2311" max="2560" width="9.140625" style="62"/>
    <col min="2561" max="2561" width="5.85546875" style="62" customWidth="1"/>
    <col min="2562" max="2562" width="40.140625" style="62" customWidth="1"/>
    <col min="2563" max="2563" width="7.140625" style="62" customWidth="1"/>
    <col min="2564" max="2564" width="8.42578125" style="62" customWidth="1"/>
    <col min="2565" max="2565" width="11.85546875" style="62" customWidth="1"/>
    <col min="2566" max="2566" width="14.7109375" style="62" customWidth="1"/>
    <col min="2567" max="2816" width="9.140625" style="62"/>
    <col min="2817" max="2817" width="5.85546875" style="62" customWidth="1"/>
    <col min="2818" max="2818" width="40.140625" style="62" customWidth="1"/>
    <col min="2819" max="2819" width="7.140625" style="62" customWidth="1"/>
    <col min="2820" max="2820" width="8.42578125" style="62" customWidth="1"/>
    <col min="2821" max="2821" width="11.85546875" style="62" customWidth="1"/>
    <col min="2822" max="2822" width="14.7109375" style="62" customWidth="1"/>
    <col min="2823" max="3072" width="9.140625" style="62"/>
    <col min="3073" max="3073" width="5.85546875" style="62" customWidth="1"/>
    <col min="3074" max="3074" width="40.140625" style="62" customWidth="1"/>
    <col min="3075" max="3075" width="7.140625" style="62" customWidth="1"/>
    <col min="3076" max="3076" width="8.42578125" style="62" customWidth="1"/>
    <col min="3077" max="3077" width="11.85546875" style="62" customWidth="1"/>
    <col min="3078" max="3078" width="14.7109375" style="62" customWidth="1"/>
    <col min="3079" max="3328" width="9.140625" style="62"/>
    <col min="3329" max="3329" width="5.85546875" style="62" customWidth="1"/>
    <col min="3330" max="3330" width="40.140625" style="62" customWidth="1"/>
    <col min="3331" max="3331" width="7.140625" style="62" customWidth="1"/>
    <col min="3332" max="3332" width="8.42578125" style="62" customWidth="1"/>
    <col min="3333" max="3333" width="11.85546875" style="62" customWidth="1"/>
    <col min="3334" max="3334" width="14.7109375" style="62" customWidth="1"/>
    <col min="3335" max="3584" width="9.140625" style="62"/>
    <col min="3585" max="3585" width="5.85546875" style="62" customWidth="1"/>
    <col min="3586" max="3586" width="40.140625" style="62" customWidth="1"/>
    <col min="3587" max="3587" width="7.140625" style="62" customWidth="1"/>
    <col min="3588" max="3588" width="8.42578125" style="62" customWidth="1"/>
    <col min="3589" max="3589" width="11.85546875" style="62" customWidth="1"/>
    <col min="3590" max="3590" width="14.7109375" style="62" customWidth="1"/>
    <col min="3591" max="3840" width="9.140625" style="62"/>
    <col min="3841" max="3841" width="5.85546875" style="62" customWidth="1"/>
    <col min="3842" max="3842" width="40.140625" style="62" customWidth="1"/>
    <col min="3843" max="3843" width="7.140625" style="62" customWidth="1"/>
    <col min="3844" max="3844" width="8.42578125" style="62" customWidth="1"/>
    <col min="3845" max="3845" width="11.85546875" style="62" customWidth="1"/>
    <col min="3846" max="3846" width="14.7109375" style="62" customWidth="1"/>
    <col min="3847" max="4096" width="9.140625" style="62"/>
    <col min="4097" max="4097" width="5.85546875" style="62" customWidth="1"/>
    <col min="4098" max="4098" width="40.140625" style="62" customWidth="1"/>
    <col min="4099" max="4099" width="7.140625" style="62" customWidth="1"/>
    <col min="4100" max="4100" width="8.42578125" style="62" customWidth="1"/>
    <col min="4101" max="4101" width="11.85546875" style="62" customWidth="1"/>
    <col min="4102" max="4102" width="14.7109375" style="62" customWidth="1"/>
    <col min="4103" max="4352" width="9.140625" style="62"/>
    <col min="4353" max="4353" width="5.85546875" style="62" customWidth="1"/>
    <col min="4354" max="4354" width="40.140625" style="62" customWidth="1"/>
    <col min="4355" max="4355" width="7.140625" style="62" customWidth="1"/>
    <col min="4356" max="4356" width="8.42578125" style="62" customWidth="1"/>
    <col min="4357" max="4357" width="11.85546875" style="62" customWidth="1"/>
    <col min="4358" max="4358" width="14.7109375" style="62" customWidth="1"/>
    <col min="4359" max="4608" width="9.140625" style="62"/>
    <col min="4609" max="4609" width="5.85546875" style="62" customWidth="1"/>
    <col min="4610" max="4610" width="40.140625" style="62" customWidth="1"/>
    <col min="4611" max="4611" width="7.140625" style="62" customWidth="1"/>
    <col min="4612" max="4612" width="8.42578125" style="62" customWidth="1"/>
    <col min="4613" max="4613" width="11.85546875" style="62" customWidth="1"/>
    <col min="4614" max="4614" width="14.7109375" style="62" customWidth="1"/>
    <col min="4615" max="4864" width="9.140625" style="62"/>
    <col min="4865" max="4865" width="5.85546875" style="62" customWidth="1"/>
    <col min="4866" max="4866" width="40.140625" style="62" customWidth="1"/>
    <col min="4867" max="4867" width="7.140625" style="62" customWidth="1"/>
    <col min="4868" max="4868" width="8.42578125" style="62" customWidth="1"/>
    <col min="4869" max="4869" width="11.85546875" style="62" customWidth="1"/>
    <col min="4870" max="4870" width="14.7109375" style="62" customWidth="1"/>
    <col min="4871" max="5120" width="9.140625" style="62"/>
    <col min="5121" max="5121" width="5.85546875" style="62" customWidth="1"/>
    <col min="5122" max="5122" width="40.140625" style="62" customWidth="1"/>
    <col min="5123" max="5123" width="7.140625" style="62" customWidth="1"/>
    <col min="5124" max="5124" width="8.42578125" style="62" customWidth="1"/>
    <col min="5125" max="5125" width="11.85546875" style="62" customWidth="1"/>
    <col min="5126" max="5126" width="14.7109375" style="62" customWidth="1"/>
    <col min="5127" max="5376" width="9.140625" style="62"/>
    <col min="5377" max="5377" width="5.85546875" style="62" customWidth="1"/>
    <col min="5378" max="5378" width="40.140625" style="62" customWidth="1"/>
    <col min="5379" max="5379" width="7.140625" style="62" customWidth="1"/>
    <col min="5380" max="5380" width="8.42578125" style="62" customWidth="1"/>
    <col min="5381" max="5381" width="11.85546875" style="62" customWidth="1"/>
    <col min="5382" max="5382" width="14.7109375" style="62" customWidth="1"/>
    <col min="5383" max="5632" width="9.140625" style="62"/>
    <col min="5633" max="5633" width="5.85546875" style="62" customWidth="1"/>
    <col min="5634" max="5634" width="40.140625" style="62" customWidth="1"/>
    <col min="5635" max="5635" width="7.140625" style="62" customWidth="1"/>
    <col min="5636" max="5636" width="8.42578125" style="62" customWidth="1"/>
    <col min="5637" max="5637" width="11.85546875" style="62" customWidth="1"/>
    <col min="5638" max="5638" width="14.7109375" style="62" customWidth="1"/>
    <col min="5639" max="5888" width="9.140625" style="62"/>
    <col min="5889" max="5889" width="5.85546875" style="62" customWidth="1"/>
    <col min="5890" max="5890" width="40.140625" style="62" customWidth="1"/>
    <col min="5891" max="5891" width="7.140625" style="62" customWidth="1"/>
    <col min="5892" max="5892" width="8.42578125" style="62" customWidth="1"/>
    <col min="5893" max="5893" width="11.85546875" style="62" customWidth="1"/>
    <col min="5894" max="5894" width="14.7109375" style="62" customWidth="1"/>
    <col min="5895" max="6144" width="9.140625" style="62"/>
    <col min="6145" max="6145" width="5.85546875" style="62" customWidth="1"/>
    <col min="6146" max="6146" width="40.140625" style="62" customWidth="1"/>
    <col min="6147" max="6147" width="7.140625" style="62" customWidth="1"/>
    <col min="6148" max="6148" width="8.42578125" style="62" customWidth="1"/>
    <col min="6149" max="6149" width="11.85546875" style="62" customWidth="1"/>
    <col min="6150" max="6150" width="14.7109375" style="62" customWidth="1"/>
    <col min="6151" max="6400" width="9.140625" style="62"/>
    <col min="6401" max="6401" width="5.85546875" style="62" customWidth="1"/>
    <col min="6402" max="6402" width="40.140625" style="62" customWidth="1"/>
    <col min="6403" max="6403" width="7.140625" style="62" customWidth="1"/>
    <col min="6404" max="6404" width="8.42578125" style="62" customWidth="1"/>
    <col min="6405" max="6405" width="11.85546875" style="62" customWidth="1"/>
    <col min="6406" max="6406" width="14.7109375" style="62" customWidth="1"/>
    <col min="6407" max="6656" width="9.140625" style="62"/>
    <col min="6657" max="6657" width="5.85546875" style="62" customWidth="1"/>
    <col min="6658" max="6658" width="40.140625" style="62" customWidth="1"/>
    <col min="6659" max="6659" width="7.140625" style="62" customWidth="1"/>
    <col min="6660" max="6660" width="8.42578125" style="62" customWidth="1"/>
    <col min="6661" max="6661" width="11.85546875" style="62" customWidth="1"/>
    <col min="6662" max="6662" width="14.7109375" style="62" customWidth="1"/>
    <col min="6663" max="6912" width="9.140625" style="62"/>
    <col min="6913" max="6913" width="5.85546875" style="62" customWidth="1"/>
    <col min="6914" max="6914" width="40.140625" style="62" customWidth="1"/>
    <col min="6915" max="6915" width="7.140625" style="62" customWidth="1"/>
    <col min="6916" max="6916" width="8.42578125" style="62" customWidth="1"/>
    <col min="6917" max="6917" width="11.85546875" style="62" customWidth="1"/>
    <col min="6918" max="6918" width="14.7109375" style="62" customWidth="1"/>
    <col min="6919" max="7168" width="9.140625" style="62"/>
    <col min="7169" max="7169" width="5.85546875" style="62" customWidth="1"/>
    <col min="7170" max="7170" width="40.140625" style="62" customWidth="1"/>
    <col min="7171" max="7171" width="7.140625" style="62" customWidth="1"/>
    <col min="7172" max="7172" width="8.42578125" style="62" customWidth="1"/>
    <col min="7173" max="7173" width="11.85546875" style="62" customWidth="1"/>
    <col min="7174" max="7174" width="14.7109375" style="62" customWidth="1"/>
    <col min="7175" max="7424" width="9.140625" style="62"/>
    <col min="7425" max="7425" width="5.85546875" style="62" customWidth="1"/>
    <col min="7426" max="7426" width="40.140625" style="62" customWidth="1"/>
    <col min="7427" max="7427" width="7.140625" style="62" customWidth="1"/>
    <col min="7428" max="7428" width="8.42578125" style="62" customWidth="1"/>
    <col min="7429" max="7429" width="11.85546875" style="62" customWidth="1"/>
    <col min="7430" max="7430" width="14.7109375" style="62" customWidth="1"/>
    <col min="7431" max="7680" width="9.140625" style="62"/>
    <col min="7681" max="7681" width="5.85546875" style="62" customWidth="1"/>
    <col min="7682" max="7682" width="40.140625" style="62" customWidth="1"/>
    <col min="7683" max="7683" width="7.140625" style="62" customWidth="1"/>
    <col min="7684" max="7684" width="8.42578125" style="62" customWidth="1"/>
    <col min="7685" max="7685" width="11.85546875" style="62" customWidth="1"/>
    <col min="7686" max="7686" width="14.7109375" style="62" customWidth="1"/>
    <col min="7687" max="7936" width="9.140625" style="62"/>
    <col min="7937" max="7937" width="5.85546875" style="62" customWidth="1"/>
    <col min="7938" max="7938" width="40.140625" style="62" customWidth="1"/>
    <col min="7939" max="7939" width="7.140625" style="62" customWidth="1"/>
    <col min="7940" max="7940" width="8.42578125" style="62" customWidth="1"/>
    <col min="7941" max="7941" width="11.85546875" style="62" customWidth="1"/>
    <col min="7942" max="7942" width="14.7109375" style="62" customWidth="1"/>
    <col min="7943" max="8192" width="9.140625" style="62"/>
    <col min="8193" max="8193" width="5.85546875" style="62" customWidth="1"/>
    <col min="8194" max="8194" width="40.140625" style="62" customWidth="1"/>
    <col min="8195" max="8195" width="7.140625" style="62" customWidth="1"/>
    <col min="8196" max="8196" width="8.42578125" style="62" customWidth="1"/>
    <col min="8197" max="8197" width="11.85546875" style="62" customWidth="1"/>
    <col min="8198" max="8198" width="14.7109375" style="62" customWidth="1"/>
    <col min="8199" max="8448" width="9.140625" style="62"/>
    <col min="8449" max="8449" width="5.85546875" style="62" customWidth="1"/>
    <col min="8450" max="8450" width="40.140625" style="62" customWidth="1"/>
    <col min="8451" max="8451" width="7.140625" style="62" customWidth="1"/>
    <col min="8452" max="8452" width="8.42578125" style="62" customWidth="1"/>
    <col min="8453" max="8453" width="11.85546875" style="62" customWidth="1"/>
    <col min="8454" max="8454" width="14.7109375" style="62" customWidth="1"/>
    <col min="8455" max="8704" width="9.140625" style="62"/>
    <col min="8705" max="8705" width="5.85546875" style="62" customWidth="1"/>
    <col min="8706" max="8706" width="40.140625" style="62" customWidth="1"/>
    <col min="8707" max="8707" width="7.140625" style="62" customWidth="1"/>
    <col min="8708" max="8708" width="8.42578125" style="62" customWidth="1"/>
    <col min="8709" max="8709" width="11.85546875" style="62" customWidth="1"/>
    <col min="8710" max="8710" width="14.7109375" style="62" customWidth="1"/>
    <col min="8711" max="8960" width="9.140625" style="62"/>
    <col min="8961" max="8961" width="5.85546875" style="62" customWidth="1"/>
    <col min="8962" max="8962" width="40.140625" style="62" customWidth="1"/>
    <col min="8963" max="8963" width="7.140625" style="62" customWidth="1"/>
    <col min="8964" max="8964" width="8.42578125" style="62" customWidth="1"/>
    <col min="8965" max="8965" width="11.85546875" style="62" customWidth="1"/>
    <col min="8966" max="8966" width="14.7109375" style="62" customWidth="1"/>
    <col min="8967" max="9216" width="9.140625" style="62"/>
    <col min="9217" max="9217" width="5.85546875" style="62" customWidth="1"/>
    <col min="9218" max="9218" width="40.140625" style="62" customWidth="1"/>
    <col min="9219" max="9219" width="7.140625" style="62" customWidth="1"/>
    <col min="9220" max="9220" width="8.42578125" style="62" customWidth="1"/>
    <col min="9221" max="9221" width="11.85546875" style="62" customWidth="1"/>
    <col min="9222" max="9222" width="14.7109375" style="62" customWidth="1"/>
    <col min="9223" max="9472" width="9.140625" style="62"/>
    <col min="9473" max="9473" width="5.85546875" style="62" customWidth="1"/>
    <col min="9474" max="9474" width="40.140625" style="62" customWidth="1"/>
    <col min="9475" max="9475" width="7.140625" style="62" customWidth="1"/>
    <col min="9476" max="9476" width="8.42578125" style="62" customWidth="1"/>
    <col min="9477" max="9477" width="11.85546875" style="62" customWidth="1"/>
    <col min="9478" max="9478" width="14.7109375" style="62" customWidth="1"/>
    <col min="9479" max="9728" width="9.140625" style="62"/>
    <col min="9729" max="9729" width="5.85546875" style="62" customWidth="1"/>
    <col min="9730" max="9730" width="40.140625" style="62" customWidth="1"/>
    <col min="9731" max="9731" width="7.140625" style="62" customWidth="1"/>
    <col min="9732" max="9732" width="8.42578125" style="62" customWidth="1"/>
    <col min="9733" max="9733" width="11.85546875" style="62" customWidth="1"/>
    <col min="9734" max="9734" width="14.7109375" style="62" customWidth="1"/>
    <col min="9735" max="9984" width="9.140625" style="62"/>
    <col min="9985" max="9985" width="5.85546875" style="62" customWidth="1"/>
    <col min="9986" max="9986" width="40.140625" style="62" customWidth="1"/>
    <col min="9987" max="9987" width="7.140625" style="62" customWidth="1"/>
    <col min="9988" max="9988" width="8.42578125" style="62" customWidth="1"/>
    <col min="9989" max="9989" width="11.85546875" style="62" customWidth="1"/>
    <col min="9990" max="9990" width="14.7109375" style="62" customWidth="1"/>
    <col min="9991" max="10240" width="9.140625" style="62"/>
    <col min="10241" max="10241" width="5.85546875" style="62" customWidth="1"/>
    <col min="10242" max="10242" width="40.140625" style="62" customWidth="1"/>
    <col min="10243" max="10243" width="7.140625" style="62" customWidth="1"/>
    <col min="10244" max="10244" width="8.42578125" style="62" customWidth="1"/>
    <col min="10245" max="10245" width="11.85546875" style="62" customWidth="1"/>
    <col min="10246" max="10246" width="14.7109375" style="62" customWidth="1"/>
    <col min="10247" max="10496" width="9.140625" style="62"/>
    <col min="10497" max="10497" width="5.85546875" style="62" customWidth="1"/>
    <col min="10498" max="10498" width="40.140625" style="62" customWidth="1"/>
    <col min="10499" max="10499" width="7.140625" style="62" customWidth="1"/>
    <col min="10500" max="10500" width="8.42578125" style="62" customWidth="1"/>
    <col min="10501" max="10501" width="11.85546875" style="62" customWidth="1"/>
    <col min="10502" max="10502" width="14.7109375" style="62" customWidth="1"/>
    <col min="10503" max="10752" width="9.140625" style="62"/>
    <col min="10753" max="10753" width="5.85546875" style="62" customWidth="1"/>
    <col min="10754" max="10754" width="40.140625" style="62" customWidth="1"/>
    <col min="10755" max="10755" width="7.140625" style="62" customWidth="1"/>
    <col min="10756" max="10756" width="8.42578125" style="62" customWidth="1"/>
    <col min="10757" max="10757" width="11.85546875" style="62" customWidth="1"/>
    <col min="10758" max="10758" width="14.7109375" style="62" customWidth="1"/>
    <col min="10759" max="11008" width="9.140625" style="62"/>
    <col min="11009" max="11009" width="5.85546875" style="62" customWidth="1"/>
    <col min="11010" max="11010" width="40.140625" style="62" customWidth="1"/>
    <col min="11011" max="11011" width="7.140625" style="62" customWidth="1"/>
    <col min="11012" max="11012" width="8.42578125" style="62" customWidth="1"/>
    <col min="11013" max="11013" width="11.85546875" style="62" customWidth="1"/>
    <col min="11014" max="11014" width="14.7109375" style="62" customWidth="1"/>
    <col min="11015" max="11264" width="9.140625" style="62"/>
    <col min="11265" max="11265" width="5.85546875" style="62" customWidth="1"/>
    <col min="11266" max="11266" width="40.140625" style="62" customWidth="1"/>
    <col min="11267" max="11267" width="7.140625" style="62" customWidth="1"/>
    <col min="11268" max="11268" width="8.42578125" style="62" customWidth="1"/>
    <col min="11269" max="11269" width="11.85546875" style="62" customWidth="1"/>
    <col min="11270" max="11270" width="14.7109375" style="62" customWidth="1"/>
    <col min="11271" max="11520" width="9.140625" style="62"/>
    <col min="11521" max="11521" width="5.85546875" style="62" customWidth="1"/>
    <col min="11522" max="11522" width="40.140625" style="62" customWidth="1"/>
    <col min="11523" max="11523" width="7.140625" style="62" customWidth="1"/>
    <col min="11524" max="11524" width="8.42578125" style="62" customWidth="1"/>
    <col min="11525" max="11525" width="11.85546875" style="62" customWidth="1"/>
    <col min="11526" max="11526" width="14.7109375" style="62" customWidth="1"/>
    <col min="11527" max="11776" width="9.140625" style="62"/>
    <col min="11777" max="11777" width="5.85546875" style="62" customWidth="1"/>
    <col min="11778" max="11778" width="40.140625" style="62" customWidth="1"/>
    <col min="11779" max="11779" width="7.140625" style="62" customWidth="1"/>
    <col min="11780" max="11780" width="8.42578125" style="62" customWidth="1"/>
    <col min="11781" max="11781" width="11.85546875" style="62" customWidth="1"/>
    <col min="11782" max="11782" width="14.7109375" style="62" customWidth="1"/>
    <col min="11783" max="12032" width="9.140625" style="62"/>
    <col min="12033" max="12033" width="5.85546875" style="62" customWidth="1"/>
    <col min="12034" max="12034" width="40.140625" style="62" customWidth="1"/>
    <col min="12035" max="12035" width="7.140625" style="62" customWidth="1"/>
    <col min="12036" max="12036" width="8.42578125" style="62" customWidth="1"/>
    <col min="12037" max="12037" width="11.85546875" style="62" customWidth="1"/>
    <col min="12038" max="12038" width="14.7109375" style="62" customWidth="1"/>
    <col min="12039" max="12288" width="9.140625" style="62"/>
    <col min="12289" max="12289" width="5.85546875" style="62" customWidth="1"/>
    <col min="12290" max="12290" width="40.140625" style="62" customWidth="1"/>
    <col min="12291" max="12291" width="7.140625" style="62" customWidth="1"/>
    <col min="12292" max="12292" width="8.42578125" style="62" customWidth="1"/>
    <col min="12293" max="12293" width="11.85546875" style="62" customWidth="1"/>
    <col min="12294" max="12294" width="14.7109375" style="62" customWidth="1"/>
    <col min="12295" max="12544" width="9.140625" style="62"/>
    <col min="12545" max="12545" width="5.85546875" style="62" customWidth="1"/>
    <col min="12546" max="12546" width="40.140625" style="62" customWidth="1"/>
    <col min="12547" max="12547" width="7.140625" style="62" customWidth="1"/>
    <col min="12548" max="12548" width="8.42578125" style="62" customWidth="1"/>
    <col min="12549" max="12549" width="11.85546875" style="62" customWidth="1"/>
    <col min="12550" max="12550" width="14.7109375" style="62" customWidth="1"/>
    <col min="12551" max="12800" width="9.140625" style="62"/>
    <col min="12801" max="12801" width="5.85546875" style="62" customWidth="1"/>
    <col min="12802" max="12802" width="40.140625" style="62" customWidth="1"/>
    <col min="12803" max="12803" width="7.140625" style="62" customWidth="1"/>
    <col min="12804" max="12804" width="8.42578125" style="62" customWidth="1"/>
    <col min="12805" max="12805" width="11.85546875" style="62" customWidth="1"/>
    <col min="12806" max="12806" width="14.7109375" style="62" customWidth="1"/>
    <col min="12807" max="13056" width="9.140625" style="62"/>
    <col min="13057" max="13057" width="5.85546875" style="62" customWidth="1"/>
    <col min="13058" max="13058" width="40.140625" style="62" customWidth="1"/>
    <col min="13059" max="13059" width="7.140625" style="62" customWidth="1"/>
    <col min="13060" max="13060" width="8.42578125" style="62" customWidth="1"/>
    <col min="13061" max="13061" width="11.85546875" style="62" customWidth="1"/>
    <col min="13062" max="13062" width="14.7109375" style="62" customWidth="1"/>
    <col min="13063" max="13312" width="9.140625" style="62"/>
    <col min="13313" max="13313" width="5.85546875" style="62" customWidth="1"/>
    <col min="13314" max="13314" width="40.140625" style="62" customWidth="1"/>
    <col min="13315" max="13315" width="7.140625" style="62" customWidth="1"/>
    <col min="13316" max="13316" width="8.42578125" style="62" customWidth="1"/>
    <col min="13317" max="13317" width="11.85546875" style="62" customWidth="1"/>
    <col min="13318" max="13318" width="14.7109375" style="62" customWidth="1"/>
    <col min="13319" max="13568" width="9.140625" style="62"/>
    <col min="13569" max="13569" width="5.85546875" style="62" customWidth="1"/>
    <col min="13570" max="13570" width="40.140625" style="62" customWidth="1"/>
    <col min="13571" max="13571" width="7.140625" style="62" customWidth="1"/>
    <col min="13572" max="13572" width="8.42578125" style="62" customWidth="1"/>
    <col min="13573" max="13573" width="11.85546875" style="62" customWidth="1"/>
    <col min="13574" max="13574" width="14.7109375" style="62" customWidth="1"/>
    <col min="13575" max="13824" width="9.140625" style="62"/>
    <col min="13825" max="13825" width="5.85546875" style="62" customWidth="1"/>
    <col min="13826" max="13826" width="40.140625" style="62" customWidth="1"/>
    <col min="13827" max="13827" width="7.140625" style="62" customWidth="1"/>
    <col min="13828" max="13828" width="8.42578125" style="62" customWidth="1"/>
    <col min="13829" max="13829" width="11.85546875" style="62" customWidth="1"/>
    <col min="13830" max="13830" width="14.7109375" style="62" customWidth="1"/>
    <col min="13831" max="14080" width="9.140625" style="62"/>
    <col min="14081" max="14081" width="5.85546875" style="62" customWidth="1"/>
    <col min="14082" max="14082" width="40.140625" style="62" customWidth="1"/>
    <col min="14083" max="14083" width="7.140625" style="62" customWidth="1"/>
    <col min="14084" max="14084" width="8.42578125" style="62" customWidth="1"/>
    <col min="14085" max="14085" width="11.85546875" style="62" customWidth="1"/>
    <col min="14086" max="14086" width="14.7109375" style="62" customWidth="1"/>
    <col min="14087" max="14336" width="9.140625" style="62"/>
    <col min="14337" max="14337" width="5.85546875" style="62" customWidth="1"/>
    <col min="14338" max="14338" width="40.140625" style="62" customWidth="1"/>
    <col min="14339" max="14339" width="7.140625" style="62" customWidth="1"/>
    <col min="14340" max="14340" width="8.42578125" style="62" customWidth="1"/>
    <col min="14341" max="14341" width="11.85546875" style="62" customWidth="1"/>
    <col min="14342" max="14342" width="14.7109375" style="62" customWidth="1"/>
    <col min="14343" max="14592" width="9.140625" style="62"/>
    <col min="14593" max="14593" width="5.85546875" style="62" customWidth="1"/>
    <col min="14594" max="14594" width="40.140625" style="62" customWidth="1"/>
    <col min="14595" max="14595" width="7.140625" style="62" customWidth="1"/>
    <col min="14596" max="14596" width="8.42578125" style="62" customWidth="1"/>
    <col min="14597" max="14597" width="11.85546875" style="62" customWidth="1"/>
    <col min="14598" max="14598" width="14.7109375" style="62" customWidth="1"/>
    <col min="14599" max="14848" width="9.140625" style="62"/>
    <col min="14849" max="14849" width="5.85546875" style="62" customWidth="1"/>
    <col min="14850" max="14850" width="40.140625" style="62" customWidth="1"/>
    <col min="14851" max="14851" width="7.140625" style="62" customWidth="1"/>
    <col min="14852" max="14852" width="8.42578125" style="62" customWidth="1"/>
    <col min="14853" max="14853" width="11.85546875" style="62" customWidth="1"/>
    <col min="14854" max="14854" width="14.7109375" style="62" customWidth="1"/>
    <col min="14855" max="15104" width="9.140625" style="62"/>
    <col min="15105" max="15105" width="5.85546875" style="62" customWidth="1"/>
    <col min="15106" max="15106" width="40.140625" style="62" customWidth="1"/>
    <col min="15107" max="15107" width="7.140625" style="62" customWidth="1"/>
    <col min="15108" max="15108" width="8.42578125" style="62" customWidth="1"/>
    <col min="15109" max="15109" width="11.85546875" style="62" customWidth="1"/>
    <col min="15110" max="15110" width="14.7109375" style="62" customWidth="1"/>
    <col min="15111" max="15360" width="9.140625" style="62"/>
    <col min="15361" max="15361" width="5.85546875" style="62" customWidth="1"/>
    <col min="15362" max="15362" width="40.140625" style="62" customWidth="1"/>
    <col min="15363" max="15363" width="7.140625" style="62" customWidth="1"/>
    <col min="15364" max="15364" width="8.42578125" style="62" customWidth="1"/>
    <col min="15365" max="15365" width="11.85546875" style="62" customWidth="1"/>
    <col min="15366" max="15366" width="14.7109375" style="62" customWidth="1"/>
    <col min="15367" max="15616" width="9.140625" style="62"/>
    <col min="15617" max="15617" width="5.85546875" style="62" customWidth="1"/>
    <col min="15618" max="15618" width="40.140625" style="62" customWidth="1"/>
    <col min="15619" max="15619" width="7.140625" style="62" customWidth="1"/>
    <col min="15620" max="15620" width="8.42578125" style="62" customWidth="1"/>
    <col min="15621" max="15621" width="11.85546875" style="62" customWidth="1"/>
    <col min="15622" max="15622" width="14.7109375" style="62" customWidth="1"/>
    <col min="15623" max="15872" width="9.140625" style="62"/>
    <col min="15873" max="15873" width="5.85546875" style="62" customWidth="1"/>
    <col min="15874" max="15874" width="40.140625" style="62" customWidth="1"/>
    <col min="15875" max="15875" width="7.140625" style="62" customWidth="1"/>
    <col min="15876" max="15876" width="8.42578125" style="62" customWidth="1"/>
    <col min="15877" max="15877" width="11.85546875" style="62" customWidth="1"/>
    <col min="15878" max="15878" width="14.7109375" style="62" customWidth="1"/>
    <col min="15879" max="16128" width="9.140625" style="62"/>
    <col min="16129" max="16129" width="5.85546875" style="62" customWidth="1"/>
    <col min="16130" max="16130" width="40.140625" style="62" customWidth="1"/>
    <col min="16131" max="16131" width="7.140625" style="62" customWidth="1"/>
    <col min="16132" max="16132" width="8.42578125" style="62" customWidth="1"/>
    <col min="16133" max="16133" width="11.85546875" style="62" customWidth="1"/>
    <col min="16134" max="16134" width="14.7109375" style="62" customWidth="1"/>
    <col min="16135" max="16384" width="9.140625" style="62"/>
  </cols>
  <sheetData>
    <row r="1" spans="1:9" ht="11.85" customHeight="1">
      <c r="D1" s="200"/>
      <c r="E1" s="201"/>
      <c r="F1" s="202"/>
    </row>
    <row r="2" spans="1:9" ht="11.85" customHeight="1">
      <c r="D2" s="200"/>
      <c r="E2" s="201"/>
      <c r="F2" s="202"/>
    </row>
    <row r="3" spans="1:9" ht="11.85" customHeight="1">
      <c r="D3" s="200"/>
      <c r="E3" s="201"/>
      <c r="F3" s="202"/>
    </row>
    <row r="4" spans="1:9" ht="11.85" customHeight="1">
      <c r="A4" s="127"/>
      <c r="B4" s="128"/>
      <c r="C4" s="129"/>
      <c r="D4" s="702"/>
      <c r="E4" s="702"/>
      <c r="F4" s="702"/>
    </row>
    <row r="6" spans="1:9">
      <c r="D6" s="203"/>
      <c r="G6" s="62"/>
    </row>
    <row r="7" spans="1:9">
      <c r="A7" s="705" t="s">
        <v>1251</v>
      </c>
      <c r="B7" s="706"/>
      <c r="C7" s="706"/>
      <c r="D7" s="706"/>
      <c r="E7" s="706"/>
      <c r="F7" s="707"/>
      <c r="G7" s="62"/>
    </row>
    <row r="8" spans="1:9">
      <c r="D8" s="203"/>
      <c r="G8" s="62"/>
    </row>
    <row r="9" spans="1:9" ht="13.5" thickBot="1">
      <c r="A9" s="204"/>
      <c r="B9" s="205"/>
      <c r="C9" s="206"/>
      <c r="D9" s="207"/>
      <c r="E9" s="65"/>
      <c r="F9" s="65"/>
      <c r="G9" s="62"/>
      <c r="I9" s="76"/>
    </row>
    <row r="10" spans="1:9" ht="13.5" thickTop="1">
      <c r="A10" s="208" t="s">
        <v>1252</v>
      </c>
      <c r="B10" s="209"/>
      <c r="C10" s="210"/>
      <c r="D10" s="211"/>
      <c r="E10" s="212" t="s">
        <v>1231</v>
      </c>
      <c r="F10" s="213">
        <f>'1. PLIN'!F100</f>
        <v>0</v>
      </c>
      <c r="G10" s="62"/>
    </row>
    <row r="11" spans="1:9">
      <c r="A11" s="148"/>
      <c r="B11" s="143"/>
      <c r="C11" s="144"/>
      <c r="D11" s="214"/>
      <c r="E11" s="215"/>
      <c r="F11" s="153"/>
      <c r="G11" s="62"/>
    </row>
    <row r="12" spans="1:9">
      <c r="A12" s="148" t="s">
        <v>1253</v>
      </c>
      <c r="B12" s="143"/>
      <c r="C12" s="144"/>
      <c r="D12" s="216"/>
      <c r="E12" s="215" t="s">
        <v>1231</v>
      </c>
      <c r="F12" s="153">
        <f>'2. GRIJANJE  '!F42</f>
        <v>0</v>
      </c>
      <c r="G12" s="62"/>
    </row>
    <row r="13" spans="1:9">
      <c r="A13" s="148"/>
      <c r="B13" s="143"/>
      <c r="C13" s="144"/>
      <c r="D13" s="216"/>
      <c r="E13" s="215"/>
      <c r="F13" s="153"/>
      <c r="G13" s="62"/>
    </row>
    <row r="14" spans="1:9">
      <c r="A14" s="148" t="s">
        <v>1254</v>
      </c>
      <c r="B14" s="143"/>
      <c r="C14" s="144"/>
      <c r="D14" s="216"/>
      <c r="E14" s="215" t="s">
        <v>1231</v>
      </c>
      <c r="F14" s="153">
        <f>'3.DIZALICA TOPLINE'!F121</f>
        <v>0</v>
      </c>
      <c r="G14" s="62"/>
    </row>
    <row r="15" spans="1:9">
      <c r="G15" s="62"/>
    </row>
    <row r="16" spans="1:9">
      <c r="A16" s="148" t="s">
        <v>1255</v>
      </c>
      <c r="B16" s="143"/>
      <c r="C16" s="144"/>
      <c r="D16" s="216"/>
      <c r="E16" s="215" t="s">
        <v>1231</v>
      </c>
      <c r="F16" s="153">
        <f>'4.VENTILACIJA'!F33</f>
        <v>0</v>
      </c>
      <c r="G16" s="62"/>
    </row>
    <row r="17" spans="1:7">
      <c r="F17" s="160"/>
      <c r="G17" s="62"/>
    </row>
    <row r="18" spans="1:7">
      <c r="A18" s="148"/>
      <c r="B18" s="143"/>
      <c r="C18" s="144"/>
      <c r="D18" s="216"/>
      <c r="E18" s="215"/>
      <c r="F18" s="153"/>
      <c r="G18" s="62"/>
    </row>
    <row r="19" spans="1:7" ht="13.5" thickBot="1">
      <c r="A19" s="217"/>
      <c r="B19" s="218"/>
      <c r="C19" s="219"/>
      <c r="D19" s="220"/>
      <c r="E19" s="221" t="s">
        <v>1256</v>
      </c>
      <c r="F19" s="222">
        <f>SUM(F10:F18)</f>
        <v>0</v>
      </c>
      <c r="G19" s="62"/>
    </row>
    <row r="20" spans="1:7" ht="13.5" thickTop="1">
      <c r="A20" s="158"/>
      <c r="B20" s="223"/>
      <c r="C20" s="224"/>
      <c r="D20" s="225"/>
      <c r="E20" s="226"/>
      <c r="F20" s="227"/>
      <c r="G20" s="62"/>
    </row>
    <row r="21" spans="1:7">
      <c r="A21" s="228"/>
      <c r="B21" s="229"/>
      <c r="C21" s="230"/>
      <c r="D21" s="231"/>
      <c r="E21" s="232" t="s">
        <v>1257</v>
      </c>
      <c r="F21" s="233">
        <f>F19*0.25</f>
        <v>0</v>
      </c>
      <c r="G21" s="62"/>
    </row>
    <row r="22" spans="1:7">
      <c r="A22" s="157"/>
      <c r="B22" s="209"/>
      <c r="C22" s="210"/>
      <c r="D22" s="211"/>
      <c r="E22" s="212"/>
      <c r="F22" s="213"/>
    </row>
    <row r="23" spans="1:7" ht="13.5" thickBot="1">
      <c r="A23" s="217"/>
      <c r="B23" s="218"/>
      <c r="C23" s="219"/>
      <c r="D23" s="220"/>
      <c r="E23" s="221" t="s">
        <v>1258</v>
      </c>
      <c r="F23" s="222">
        <f>F19+F21</f>
        <v>0</v>
      </c>
    </row>
    <row r="24" spans="1:7" ht="13.5" thickTop="1">
      <c r="F24" s="160"/>
    </row>
  </sheetData>
  <sheetProtection algorithmName="SHA-512" hashValue="PzMV0eecaRh4d100o/5gJefYNTw9tbBc0kI+6HQvgWwEB7Y+586HFYPTYlkVMSarVADpfTZHUqXI7StaFpHxmQ==" saltValue="P/pWtCZ08MlID3VDECgOpA==" spinCount="100000" sheet="1" objects="1" scenarios="1" selectLockedCells="1" selectUnlockedCells="1"/>
  <mergeCells count="2">
    <mergeCell ref="D4:F4"/>
    <mergeCell ref="A7:F7"/>
  </mergeCells>
  <pageMargins left="0.74803149606299213" right="0.74803149606299213" top="0.98425196850393704" bottom="0.98425196850393704" header="0.51181102362204722" footer="0.51181102362204722"/>
  <pageSetup paperSize="9" scale="90" orientation="portrait" r:id="rId1"/>
  <headerFooter alignWithMargins="0">
    <oddFooter xml:space="preserve">&amp;C&amp;P/&amp;N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5"/>
  <sheetViews>
    <sheetView tabSelected="1" view="pageBreakPreview" topLeftCell="A118" zoomScale="130" zoomScaleNormal="100" zoomScaleSheetLayoutView="130" zoomScalePageLayoutView="115" workbookViewId="0">
      <selection activeCell="E91" sqref="E91"/>
    </sheetView>
  </sheetViews>
  <sheetFormatPr defaultRowHeight="12.75"/>
  <cols>
    <col min="1" max="1" width="5.5703125" style="486" customWidth="1"/>
    <col min="2" max="2" width="36" style="486" customWidth="1"/>
    <col min="3" max="3" width="7" style="486" customWidth="1"/>
    <col min="4" max="4" width="8.5703125" style="486" customWidth="1"/>
    <col min="5" max="5" width="13.140625" style="486" customWidth="1"/>
    <col min="6" max="6" width="14.140625" style="486" customWidth="1"/>
    <col min="7" max="16384" width="9.140625" style="486"/>
  </cols>
  <sheetData>
    <row r="1" spans="1:7">
      <c r="A1" s="484"/>
      <c r="B1" s="485"/>
      <c r="C1" s="484"/>
      <c r="D1" s="484"/>
    </row>
    <row r="2" spans="1:7">
      <c r="A2" s="487"/>
      <c r="B2" s="487"/>
      <c r="C2" s="488" t="s">
        <v>1259</v>
      </c>
      <c r="D2" s="488"/>
      <c r="E2" s="489"/>
      <c r="F2" s="489"/>
      <c r="G2" s="487"/>
    </row>
    <row r="3" spans="1:7">
      <c r="A3" s="487"/>
      <c r="B3" s="487"/>
      <c r="C3" s="489" t="s">
        <v>1260</v>
      </c>
      <c r="D3" s="489"/>
      <c r="E3" s="489"/>
      <c r="F3" s="489"/>
      <c r="G3" s="487"/>
    </row>
    <row r="4" spans="1:7">
      <c r="A4" s="487"/>
      <c r="B4" s="487"/>
      <c r="C4" s="489" t="s">
        <v>1261</v>
      </c>
      <c r="D4" s="489"/>
      <c r="E4" s="489"/>
      <c r="F4" s="489"/>
      <c r="G4" s="487"/>
    </row>
    <row r="5" spans="1:7">
      <c r="A5" s="487"/>
      <c r="B5" s="487"/>
      <c r="C5" s="489"/>
      <c r="D5" s="489"/>
      <c r="E5" s="489"/>
      <c r="F5" s="489"/>
      <c r="G5" s="487"/>
    </row>
    <row r="6" spans="1:7">
      <c r="A6" s="487"/>
      <c r="B6" s="487"/>
      <c r="C6" s="489"/>
      <c r="D6" s="489"/>
      <c r="E6" s="489"/>
      <c r="F6" s="489"/>
      <c r="G6" s="487"/>
    </row>
    <row r="7" spans="1:7">
      <c r="A7" s="487"/>
      <c r="B7" s="487"/>
      <c r="C7" s="489"/>
      <c r="D7" s="489"/>
      <c r="E7" s="489"/>
      <c r="F7" s="489"/>
      <c r="G7" s="487"/>
    </row>
    <row r="8" spans="1:7">
      <c r="A8" s="487"/>
      <c r="B8" s="487"/>
      <c r="C8" s="489"/>
      <c r="D8" s="489"/>
      <c r="E8" s="489"/>
      <c r="F8" s="489"/>
      <c r="G8" s="487"/>
    </row>
    <row r="9" spans="1:7">
      <c r="A9" s="487"/>
      <c r="B9" s="487"/>
      <c r="C9" s="489" t="s">
        <v>1262</v>
      </c>
      <c r="D9" s="489"/>
      <c r="E9" s="489"/>
      <c r="F9" s="489"/>
      <c r="G9" s="487"/>
    </row>
    <row r="10" spans="1:7">
      <c r="A10" s="487"/>
      <c r="B10" s="487"/>
      <c r="C10" s="489" t="s">
        <v>1263</v>
      </c>
      <c r="D10" s="489"/>
      <c r="E10" s="489"/>
      <c r="F10" s="489"/>
      <c r="G10" s="487"/>
    </row>
    <row r="11" spans="1:7">
      <c r="A11" s="487"/>
      <c r="B11" s="487"/>
      <c r="C11" s="489"/>
      <c r="D11" s="489"/>
      <c r="E11" s="489"/>
      <c r="F11" s="489"/>
      <c r="G11" s="487"/>
    </row>
    <row r="12" spans="1:7">
      <c r="A12" s="487"/>
      <c r="B12" s="487"/>
      <c r="C12" s="489"/>
      <c r="D12" s="489"/>
      <c r="E12" s="489"/>
      <c r="F12" s="489"/>
      <c r="G12" s="487"/>
    </row>
    <row r="13" spans="1:7">
      <c r="A13" s="487"/>
      <c r="B13" s="487"/>
      <c r="C13" s="489" t="s">
        <v>1264</v>
      </c>
      <c r="D13" s="489"/>
      <c r="E13" s="489"/>
      <c r="F13" s="489"/>
      <c r="G13" s="487"/>
    </row>
    <row r="14" spans="1:7">
      <c r="A14" s="487"/>
      <c r="B14" s="487"/>
      <c r="C14" s="489" t="s">
        <v>1265</v>
      </c>
      <c r="D14" s="489"/>
      <c r="E14" s="489"/>
      <c r="F14" s="489"/>
      <c r="G14" s="487"/>
    </row>
    <row r="15" spans="1:7">
      <c r="A15" s="487"/>
      <c r="B15" s="487"/>
      <c r="C15" s="489" t="s">
        <v>1266</v>
      </c>
      <c r="D15" s="489"/>
      <c r="E15" s="489"/>
      <c r="F15" s="489"/>
      <c r="G15" s="487"/>
    </row>
    <row r="16" spans="1:7">
      <c r="A16" s="487"/>
      <c r="B16" s="487"/>
      <c r="C16" s="489"/>
      <c r="D16" s="488"/>
      <c r="E16" s="489"/>
      <c r="F16" s="489"/>
      <c r="G16" s="487"/>
    </row>
    <row r="17" spans="1:7">
      <c r="A17" s="487"/>
      <c r="B17" s="487"/>
      <c r="C17" s="489" t="s">
        <v>1266</v>
      </c>
      <c r="D17" s="488"/>
      <c r="E17" s="489"/>
      <c r="F17" s="489"/>
      <c r="G17" s="487"/>
    </row>
    <row r="18" spans="1:7">
      <c r="A18" s="487"/>
      <c r="B18" s="487"/>
      <c r="C18" s="488"/>
      <c r="D18" s="488"/>
      <c r="E18" s="489"/>
      <c r="F18" s="489"/>
      <c r="G18" s="487"/>
    </row>
    <row r="19" spans="1:7">
      <c r="A19" s="487"/>
      <c r="B19" s="487"/>
      <c r="C19" s="489" t="s">
        <v>1267</v>
      </c>
      <c r="D19" s="489"/>
      <c r="E19" s="489"/>
      <c r="F19" s="489"/>
      <c r="G19" s="487"/>
    </row>
    <row r="20" spans="1:7">
      <c r="A20" s="487"/>
      <c r="B20" s="487"/>
      <c r="C20" s="488"/>
      <c r="D20" s="488"/>
      <c r="E20" s="489"/>
      <c r="F20" s="489"/>
      <c r="G20" s="487"/>
    </row>
    <row r="21" spans="1:7">
      <c r="A21" s="487"/>
      <c r="B21" s="487"/>
      <c r="C21" s="489" t="s">
        <v>1268</v>
      </c>
      <c r="D21" s="488"/>
      <c r="E21" s="489"/>
      <c r="F21" s="489"/>
      <c r="G21" s="487"/>
    </row>
    <row r="22" spans="1:7">
      <c r="A22" s="487"/>
      <c r="B22" s="487"/>
      <c r="C22" s="488"/>
      <c r="D22" s="488"/>
      <c r="E22" s="489"/>
      <c r="F22" s="489"/>
      <c r="G22" s="487"/>
    </row>
    <row r="23" spans="1:7">
      <c r="A23" s="487"/>
      <c r="B23" s="487"/>
      <c r="C23" s="488" t="s">
        <v>1269</v>
      </c>
      <c r="D23" s="488"/>
      <c r="E23" s="488"/>
      <c r="F23" s="488"/>
      <c r="G23" s="487"/>
    </row>
    <row r="24" spans="1:7">
      <c r="A24" s="487"/>
      <c r="B24" s="487"/>
      <c r="C24" s="488" t="s">
        <v>1270</v>
      </c>
      <c r="D24" s="488"/>
      <c r="E24" s="489"/>
      <c r="F24" s="489"/>
      <c r="G24" s="487"/>
    </row>
    <row r="25" spans="1:7">
      <c r="A25" s="487"/>
      <c r="B25" s="487"/>
      <c r="C25" s="488" t="s">
        <v>1266</v>
      </c>
      <c r="D25" s="489"/>
      <c r="E25" s="489"/>
      <c r="F25" s="489"/>
      <c r="G25" s="487"/>
    </row>
    <row r="26" spans="1:7">
      <c r="A26" s="487"/>
      <c r="B26" s="487"/>
      <c r="C26" s="488" t="s">
        <v>1266</v>
      </c>
      <c r="D26" s="488"/>
      <c r="E26" s="489"/>
      <c r="F26" s="489"/>
      <c r="G26" s="487"/>
    </row>
    <row r="27" spans="1:7">
      <c r="A27" s="487"/>
      <c r="B27" s="487"/>
      <c r="C27" s="488"/>
      <c r="D27" s="488"/>
      <c r="E27" s="489"/>
      <c r="F27" s="489"/>
      <c r="G27" s="487"/>
    </row>
    <row r="28" spans="1:7">
      <c r="A28" s="487"/>
      <c r="B28" s="487"/>
      <c r="C28" s="489"/>
      <c r="D28" s="489"/>
      <c r="E28" s="489"/>
      <c r="F28" s="489"/>
      <c r="G28" s="487"/>
    </row>
    <row r="29" spans="1:7">
      <c r="A29" s="487"/>
      <c r="B29" s="487"/>
      <c r="C29" s="489"/>
      <c r="D29" s="489"/>
      <c r="E29" s="489"/>
      <c r="F29" s="489"/>
      <c r="G29" s="487"/>
    </row>
    <row r="30" spans="1:7">
      <c r="A30" s="487"/>
      <c r="B30" s="487"/>
      <c r="C30" s="489"/>
      <c r="D30" s="488"/>
      <c r="E30" s="489"/>
      <c r="F30" s="489"/>
      <c r="G30" s="487"/>
    </row>
    <row r="31" spans="1:7">
      <c r="A31" s="487"/>
      <c r="B31" s="487"/>
      <c r="C31" s="489" t="s">
        <v>1271</v>
      </c>
      <c r="D31" s="488"/>
      <c r="E31" s="489"/>
      <c r="F31" s="489"/>
      <c r="G31" s="487"/>
    </row>
    <row r="32" spans="1:7">
      <c r="A32" s="487"/>
      <c r="B32" s="487"/>
      <c r="C32" s="489"/>
      <c r="D32" s="488"/>
      <c r="E32" s="489"/>
      <c r="F32" s="489"/>
      <c r="G32" s="487"/>
    </row>
    <row r="33" spans="1:7">
      <c r="A33" s="487"/>
      <c r="B33" s="487"/>
      <c r="C33" s="488"/>
      <c r="D33" s="488"/>
      <c r="E33" s="489"/>
      <c r="F33" s="489"/>
      <c r="G33" s="487"/>
    </row>
    <row r="34" spans="1:7">
      <c r="A34" s="487"/>
      <c r="B34" s="487"/>
      <c r="C34" s="489"/>
      <c r="D34" s="488"/>
      <c r="E34" s="489"/>
      <c r="F34" s="489"/>
      <c r="G34" s="487"/>
    </row>
    <row r="35" spans="1:7">
      <c r="A35" s="487"/>
      <c r="B35" s="487"/>
      <c r="F35" s="489"/>
      <c r="G35" s="487"/>
    </row>
    <row r="36" spans="1:7">
      <c r="A36" s="487"/>
      <c r="B36" s="487"/>
      <c r="C36" s="489"/>
      <c r="D36" s="488"/>
      <c r="E36" s="489"/>
      <c r="F36" s="489"/>
      <c r="G36" s="487"/>
    </row>
    <row r="37" spans="1:7" ht="14.25">
      <c r="A37" s="487"/>
      <c r="B37" s="487"/>
      <c r="C37" s="489" t="s">
        <v>1272</v>
      </c>
      <c r="D37" s="488"/>
      <c r="E37" s="490"/>
      <c r="G37" s="487"/>
    </row>
    <row r="38" spans="1:7" ht="14.25">
      <c r="A38" s="487"/>
      <c r="B38" s="487"/>
      <c r="C38" s="489" t="s">
        <v>1273</v>
      </c>
      <c r="D38" s="488"/>
      <c r="E38" s="490"/>
      <c r="G38" s="487"/>
    </row>
    <row r="39" spans="1:7" ht="14.25">
      <c r="A39" s="487"/>
      <c r="B39" s="487"/>
      <c r="C39" s="490"/>
      <c r="D39" s="490"/>
      <c r="E39" s="490"/>
      <c r="G39" s="487"/>
    </row>
    <row r="40" spans="1:7" ht="14.25">
      <c r="A40" s="487"/>
      <c r="B40" s="487"/>
      <c r="C40" s="488"/>
      <c r="D40" s="490"/>
      <c r="E40" s="490"/>
      <c r="G40" s="487"/>
    </row>
    <row r="41" spans="1:7" ht="14.25">
      <c r="A41" s="487"/>
      <c r="B41" s="487"/>
      <c r="D41" s="490"/>
      <c r="E41" s="490"/>
      <c r="G41" s="487"/>
    </row>
    <row r="42" spans="1:7" ht="14.25">
      <c r="A42" s="487"/>
      <c r="B42" s="487"/>
      <c r="C42" s="489" t="s">
        <v>1274</v>
      </c>
      <c r="D42" s="490"/>
      <c r="E42" s="490"/>
      <c r="G42" s="487"/>
    </row>
    <row r="43" spans="1:7">
      <c r="A43" s="487"/>
      <c r="B43" s="487"/>
      <c r="C43" s="489" t="s">
        <v>1273</v>
      </c>
      <c r="G43" s="487"/>
    </row>
    <row r="44" spans="1:7">
      <c r="A44" s="487"/>
      <c r="B44" s="487"/>
      <c r="C44" s="489"/>
      <c r="G44" s="487"/>
    </row>
    <row r="45" spans="1:7">
      <c r="A45" s="487"/>
      <c r="B45" s="487"/>
      <c r="C45" s="489"/>
      <c r="G45" s="487"/>
    </row>
    <row r="46" spans="1:7">
      <c r="A46" s="487"/>
      <c r="B46" s="487"/>
      <c r="C46" s="489"/>
      <c r="G46" s="487"/>
    </row>
    <row r="47" spans="1:7">
      <c r="A47" s="487"/>
      <c r="B47" s="487"/>
      <c r="C47" s="489"/>
      <c r="G47" s="487"/>
    </row>
    <row r="48" spans="1:7">
      <c r="A48" s="487"/>
      <c r="B48" s="487"/>
      <c r="G48" s="487"/>
    </row>
    <row r="49" spans="1:7">
      <c r="A49" s="487"/>
      <c r="B49" s="487"/>
      <c r="C49" s="489"/>
      <c r="D49" s="489"/>
      <c r="E49" s="489"/>
      <c r="F49" s="489"/>
      <c r="G49" s="487"/>
    </row>
    <row r="50" spans="1:7">
      <c r="A50" s="487"/>
      <c r="B50" s="487"/>
      <c r="F50" s="489"/>
      <c r="G50" s="487"/>
    </row>
    <row r="51" spans="1:7">
      <c r="A51" s="487"/>
      <c r="B51" s="487"/>
      <c r="F51" s="489"/>
      <c r="G51" s="487"/>
    </row>
    <row r="52" spans="1:7">
      <c r="A52" s="491"/>
      <c r="B52" s="487"/>
      <c r="C52" s="489" t="s">
        <v>1266</v>
      </c>
      <c r="D52" s="488"/>
      <c r="E52" s="489"/>
      <c r="F52" s="489"/>
      <c r="G52" s="487"/>
    </row>
    <row r="53" spans="1:7">
      <c r="A53" s="491"/>
      <c r="B53" s="487"/>
      <c r="C53" s="488"/>
      <c r="D53" s="488"/>
      <c r="E53" s="489"/>
      <c r="F53" s="489"/>
      <c r="G53" s="487"/>
    </row>
    <row r="54" spans="1:7">
      <c r="A54" s="491"/>
      <c r="B54" s="487"/>
      <c r="C54" s="488"/>
      <c r="D54" s="488"/>
      <c r="E54" s="489"/>
      <c r="F54" s="489"/>
      <c r="G54" s="487"/>
    </row>
    <row r="55" spans="1:7">
      <c r="A55" s="484"/>
      <c r="B55" s="485"/>
      <c r="C55" s="484"/>
      <c r="D55" s="484"/>
    </row>
    <row r="56" spans="1:7" ht="25.5">
      <c r="A56" s="237" t="s">
        <v>1046</v>
      </c>
      <c r="B56" s="237" t="s">
        <v>1275</v>
      </c>
      <c r="C56" s="237" t="s">
        <v>1276</v>
      </c>
      <c r="D56" s="238" t="s">
        <v>5</v>
      </c>
      <c r="E56" s="238" t="s">
        <v>1277</v>
      </c>
      <c r="F56" s="239" t="s">
        <v>7</v>
      </c>
    </row>
    <row r="57" spans="1:7">
      <c r="A57" s="492"/>
      <c r="B57" s="492"/>
      <c r="C57" s="492"/>
      <c r="D57" s="492"/>
      <c r="E57" s="493"/>
      <c r="F57" s="494"/>
    </row>
    <row r="58" spans="1:7" ht="25.5">
      <c r="A58" s="240" t="s">
        <v>38</v>
      </c>
      <c r="B58" s="241" t="s">
        <v>1278</v>
      </c>
      <c r="C58" s="242"/>
      <c r="D58" s="243"/>
      <c r="E58" s="495"/>
      <c r="F58" s="496"/>
    </row>
    <row r="59" spans="1:7">
      <c r="A59" s="497"/>
      <c r="B59" s="497"/>
      <c r="C59" s="497"/>
      <c r="D59" s="497"/>
      <c r="E59" s="495"/>
      <c r="F59" s="496"/>
    </row>
    <row r="60" spans="1:7">
      <c r="A60" s="244"/>
      <c r="B60" s="245" t="s">
        <v>1279</v>
      </c>
      <c r="C60" s="242"/>
      <c r="D60" s="243"/>
      <c r="E60" s="495"/>
      <c r="F60" s="496"/>
    </row>
    <row r="61" spans="1:7">
      <c r="A61" s="497"/>
      <c r="B61" s="497"/>
      <c r="C61" s="497"/>
      <c r="D61" s="497"/>
      <c r="E61" s="495"/>
      <c r="F61" s="496"/>
    </row>
    <row r="62" spans="1:7" ht="63.75">
      <c r="A62" s="244" t="s">
        <v>1280</v>
      </c>
      <c r="B62" s="245" t="s">
        <v>1281</v>
      </c>
      <c r="C62" s="242"/>
      <c r="D62" s="243"/>
      <c r="E62" s="495"/>
      <c r="F62" s="496"/>
    </row>
    <row r="63" spans="1:7">
      <c r="A63" s="497"/>
      <c r="B63" s="497"/>
      <c r="C63" s="497"/>
      <c r="D63" s="497"/>
      <c r="E63" s="495"/>
      <c r="F63" s="496"/>
    </row>
    <row r="64" spans="1:7" ht="51">
      <c r="A64" s="244" t="s">
        <v>1280</v>
      </c>
      <c r="B64" s="245" t="s">
        <v>1282</v>
      </c>
      <c r="C64" s="242"/>
      <c r="D64" s="243"/>
      <c r="E64" s="495"/>
      <c r="F64" s="496"/>
    </row>
    <row r="65" spans="1:6">
      <c r="A65" s="244"/>
      <c r="B65" s="245"/>
      <c r="C65" s="242"/>
      <c r="D65" s="243"/>
      <c r="E65" s="495"/>
      <c r="F65" s="496"/>
    </row>
    <row r="66" spans="1:6" ht="25.5">
      <c r="A66" s="244" t="s">
        <v>1280</v>
      </c>
      <c r="B66" s="245" t="s">
        <v>1283</v>
      </c>
      <c r="C66" s="242"/>
      <c r="D66" s="243"/>
      <c r="E66" s="495"/>
      <c r="F66" s="496"/>
    </row>
    <row r="67" spans="1:6">
      <c r="A67" s="497"/>
      <c r="B67" s="497"/>
      <c r="C67" s="497"/>
      <c r="D67" s="497"/>
      <c r="E67" s="495"/>
      <c r="F67" s="496"/>
    </row>
    <row r="68" spans="1:6" ht="38.25">
      <c r="A68" s="244" t="s">
        <v>1280</v>
      </c>
      <c r="B68" s="245" t="s">
        <v>1284</v>
      </c>
      <c r="C68" s="242"/>
      <c r="D68" s="243"/>
      <c r="E68" s="495"/>
      <c r="F68" s="496"/>
    </row>
    <row r="69" spans="1:6">
      <c r="A69" s="497"/>
      <c r="B69" s="497"/>
      <c r="C69" s="497"/>
      <c r="D69" s="497"/>
      <c r="E69" s="495"/>
      <c r="F69" s="496"/>
    </row>
    <row r="70" spans="1:6" ht="63.75">
      <c r="A70" s="246" t="s">
        <v>1280</v>
      </c>
      <c r="B70" s="245" t="s">
        <v>1281</v>
      </c>
      <c r="C70" s="497"/>
      <c r="D70" s="497"/>
      <c r="E70" s="495"/>
      <c r="F70" s="489"/>
    </row>
    <row r="71" spans="1:6">
      <c r="A71" s="498"/>
      <c r="B71" s="498"/>
      <c r="C71" s="497"/>
      <c r="D71" s="497"/>
      <c r="E71" s="495"/>
      <c r="F71" s="489"/>
    </row>
    <row r="72" spans="1:6" ht="51">
      <c r="A72" s="246" t="s">
        <v>1280</v>
      </c>
      <c r="B72" s="245" t="s">
        <v>1285</v>
      </c>
      <c r="C72" s="497"/>
      <c r="D72" s="497"/>
      <c r="E72" s="495"/>
      <c r="F72" s="489"/>
    </row>
    <row r="73" spans="1:6">
      <c r="A73" s="498"/>
      <c r="B73" s="498"/>
      <c r="C73" s="497"/>
      <c r="D73" s="497"/>
      <c r="E73" s="495"/>
      <c r="F73" s="489"/>
    </row>
    <row r="74" spans="1:6" ht="51">
      <c r="A74" s="246" t="s">
        <v>1280</v>
      </c>
      <c r="B74" s="245" t="s">
        <v>1286</v>
      </c>
      <c r="C74" s="497"/>
      <c r="D74" s="497"/>
      <c r="E74" s="495"/>
      <c r="F74" s="489"/>
    </row>
    <row r="75" spans="1:6">
      <c r="A75" s="246"/>
      <c r="B75" s="245"/>
      <c r="C75" s="497"/>
      <c r="D75" s="497"/>
      <c r="E75" s="495"/>
      <c r="F75" s="489"/>
    </row>
    <row r="76" spans="1:6" ht="38.25">
      <c r="A76" s="246" t="s">
        <v>1280</v>
      </c>
      <c r="B76" s="245" t="s">
        <v>1287</v>
      </c>
      <c r="C76" s="497"/>
      <c r="D76" s="497"/>
      <c r="E76" s="495"/>
      <c r="F76" s="489"/>
    </row>
    <row r="77" spans="1:6">
      <c r="A77" s="246"/>
      <c r="B77" s="245"/>
      <c r="C77" s="497"/>
      <c r="D77" s="497"/>
      <c r="E77" s="495"/>
      <c r="F77" s="489"/>
    </row>
    <row r="78" spans="1:6" ht="25.5">
      <c r="A78" s="246" t="s">
        <v>1280</v>
      </c>
      <c r="B78" s="245" t="s">
        <v>1288</v>
      </c>
      <c r="C78" s="497"/>
      <c r="D78" s="497"/>
      <c r="E78" s="495"/>
      <c r="F78" s="489"/>
    </row>
    <row r="79" spans="1:6">
      <c r="A79" s="246"/>
      <c r="B79" s="245"/>
      <c r="C79" s="497"/>
      <c r="D79" s="497"/>
      <c r="E79" s="495"/>
      <c r="F79" s="489"/>
    </row>
    <row r="80" spans="1:6">
      <c r="A80" s="246"/>
      <c r="B80" s="245"/>
      <c r="C80" s="497"/>
      <c r="D80" s="497"/>
      <c r="E80" s="495"/>
      <c r="F80" s="489"/>
    </row>
    <row r="81" spans="1:6">
      <c r="A81" s="246"/>
      <c r="B81" s="245"/>
      <c r="C81" s="497"/>
      <c r="D81" s="497"/>
      <c r="E81" s="495"/>
      <c r="F81" s="489"/>
    </row>
    <row r="82" spans="1:6">
      <c r="A82" s="246"/>
      <c r="B82" s="245"/>
      <c r="C82" s="497"/>
      <c r="D82" s="497"/>
      <c r="E82" s="495"/>
      <c r="F82" s="489"/>
    </row>
    <row r="83" spans="1:6">
      <c r="A83" s="246"/>
      <c r="B83" s="245"/>
      <c r="C83" s="497"/>
      <c r="D83" s="497"/>
      <c r="E83" s="495"/>
      <c r="F83" s="489"/>
    </row>
    <row r="84" spans="1:6">
      <c r="A84" s="246"/>
      <c r="B84" s="245"/>
      <c r="C84" s="497"/>
      <c r="D84" s="497"/>
      <c r="E84" s="495"/>
      <c r="F84" s="489"/>
    </row>
    <row r="85" spans="1:6">
      <c r="A85" s="244"/>
      <c r="B85" s="245"/>
      <c r="C85" s="497"/>
      <c r="D85" s="497"/>
      <c r="E85" s="495"/>
      <c r="F85" s="489"/>
    </row>
    <row r="86" spans="1:6">
      <c r="A86" s="244"/>
      <c r="B86" s="245"/>
      <c r="C86" s="497"/>
      <c r="D86" s="497"/>
      <c r="E86" s="495"/>
      <c r="F86" s="489"/>
    </row>
    <row r="87" spans="1:6" ht="14.25">
      <c r="A87" s="499" t="s">
        <v>1289</v>
      </c>
      <c r="B87" s="488" t="s">
        <v>1290</v>
      </c>
      <c r="C87" s="488"/>
      <c r="D87" s="488"/>
      <c r="E87" s="490"/>
      <c r="F87" s="490"/>
    </row>
    <row r="88" spans="1:6" ht="14.25">
      <c r="A88" s="488"/>
      <c r="B88" s="488"/>
      <c r="C88" s="488"/>
      <c r="D88" s="488"/>
      <c r="E88" s="490"/>
      <c r="F88" s="490"/>
    </row>
    <row r="89" spans="1:6">
      <c r="A89" s="489"/>
      <c r="B89" s="489"/>
      <c r="C89" s="499"/>
      <c r="D89" s="488"/>
      <c r="E89" s="489"/>
      <c r="F89" s="489"/>
    </row>
    <row r="90" spans="1:6" ht="51">
      <c r="A90" s="500" t="s">
        <v>12</v>
      </c>
      <c r="B90" s="501" t="s">
        <v>1291</v>
      </c>
      <c r="C90" s="502"/>
      <c r="D90" s="488"/>
      <c r="E90" s="489"/>
      <c r="F90" s="489"/>
    </row>
    <row r="91" spans="1:6">
      <c r="A91" s="503" t="s">
        <v>1280</v>
      </c>
      <c r="B91" s="504" t="s">
        <v>1292</v>
      </c>
      <c r="C91" s="505" t="s">
        <v>1060</v>
      </c>
      <c r="D91" s="506">
        <v>18</v>
      </c>
      <c r="E91" s="652"/>
      <c r="F91" s="247">
        <f>D91*E91</f>
        <v>0</v>
      </c>
    </row>
    <row r="92" spans="1:6">
      <c r="A92" s="503" t="s">
        <v>1280</v>
      </c>
      <c r="B92" s="504" t="s">
        <v>1293</v>
      </c>
      <c r="C92" s="505" t="s">
        <v>1060</v>
      </c>
      <c r="D92" s="506">
        <v>14.4</v>
      </c>
      <c r="E92" s="652"/>
      <c r="F92" s="247">
        <f>D92*E92</f>
        <v>0</v>
      </c>
    </row>
    <row r="93" spans="1:6">
      <c r="A93" s="489"/>
      <c r="B93" s="489"/>
      <c r="C93" s="499"/>
      <c r="D93" s="488"/>
      <c r="E93" s="653"/>
      <c r="F93" s="489"/>
    </row>
    <row r="94" spans="1:6" ht="51">
      <c r="A94" s="500" t="s">
        <v>14</v>
      </c>
      <c r="B94" s="501" t="s">
        <v>1294</v>
      </c>
      <c r="C94" s="505" t="s">
        <v>1266</v>
      </c>
      <c r="D94" s="506" t="s">
        <v>1266</v>
      </c>
      <c r="E94" s="652"/>
      <c r="F94" s="247" t="s">
        <v>1266</v>
      </c>
    </row>
    <row r="95" spans="1:6">
      <c r="A95" s="503" t="s">
        <v>1280</v>
      </c>
      <c r="B95" s="504" t="s">
        <v>1295</v>
      </c>
      <c r="C95" s="505" t="s">
        <v>1060</v>
      </c>
      <c r="D95" s="506">
        <v>1.1499999999999999</v>
      </c>
      <c r="E95" s="652"/>
      <c r="F95" s="247">
        <f>D95*E95</f>
        <v>0</v>
      </c>
    </row>
    <row r="96" spans="1:6">
      <c r="A96" s="489"/>
      <c r="B96" s="489"/>
      <c r="C96" s="499"/>
      <c r="D96" s="488"/>
      <c r="E96" s="653"/>
      <c r="F96" s="489"/>
    </row>
    <row r="97" spans="1:6">
      <c r="A97" s="489"/>
      <c r="B97" s="489"/>
      <c r="C97" s="499"/>
      <c r="D97" s="488"/>
      <c r="E97" s="653"/>
      <c r="F97" s="489"/>
    </row>
    <row r="98" spans="1:6" ht="25.5">
      <c r="A98" s="500" t="s">
        <v>1</v>
      </c>
      <c r="B98" s="507" t="s">
        <v>1296</v>
      </c>
      <c r="C98" s="502"/>
      <c r="D98" s="488"/>
      <c r="E98" s="653"/>
      <c r="F98" s="489"/>
    </row>
    <row r="99" spans="1:6" ht="25.5">
      <c r="A99" s="503" t="s">
        <v>1280</v>
      </c>
      <c r="B99" s="504" t="s">
        <v>1297</v>
      </c>
      <c r="C99" s="505" t="s">
        <v>116</v>
      </c>
      <c r="D99" s="506">
        <v>50</v>
      </c>
      <c r="E99" s="652"/>
      <c r="F99" s="247">
        <f>D99*E99</f>
        <v>0</v>
      </c>
    </row>
    <row r="100" spans="1:6" ht="25.5">
      <c r="A100" s="503" t="s">
        <v>1280</v>
      </c>
      <c r="B100" s="504" t="s">
        <v>1298</v>
      </c>
      <c r="C100" s="505" t="s">
        <v>116</v>
      </c>
      <c r="D100" s="506">
        <v>129</v>
      </c>
      <c r="E100" s="652"/>
      <c r="F100" s="247">
        <f>D100*E100</f>
        <v>0</v>
      </c>
    </row>
    <row r="101" spans="1:6">
      <c r="A101" s="489"/>
      <c r="B101" s="489"/>
      <c r="C101" s="499"/>
      <c r="D101" s="488"/>
      <c r="E101" s="653"/>
      <c r="F101" s="489"/>
    </row>
    <row r="102" spans="1:6" ht="63.75">
      <c r="A102" s="500" t="s">
        <v>0</v>
      </c>
      <c r="B102" s="507" t="s">
        <v>1299</v>
      </c>
      <c r="C102" s="502"/>
      <c r="D102" s="490"/>
      <c r="E102" s="654"/>
      <c r="F102" s="490"/>
    </row>
    <row r="103" spans="1:6" ht="14.25">
      <c r="A103" s="503" t="s">
        <v>1280</v>
      </c>
      <c r="B103" s="504" t="s">
        <v>1300</v>
      </c>
      <c r="C103" s="505" t="s">
        <v>116</v>
      </c>
      <c r="D103" s="506">
        <v>25</v>
      </c>
      <c r="E103" s="652"/>
      <c r="F103" s="247">
        <f>D103*E103</f>
        <v>0</v>
      </c>
    </row>
    <row r="104" spans="1:6">
      <c r="A104" s="503" t="s">
        <v>1280</v>
      </c>
      <c r="B104" s="508" t="s">
        <v>1301</v>
      </c>
      <c r="C104" s="505" t="s">
        <v>8</v>
      </c>
      <c r="D104" s="506">
        <v>2</v>
      </c>
      <c r="E104" s="652"/>
      <c r="F104" s="247">
        <f>D104*E104</f>
        <v>0</v>
      </c>
    </row>
    <row r="105" spans="1:6">
      <c r="A105" s="489"/>
      <c r="B105" s="508" t="s">
        <v>1302</v>
      </c>
      <c r="C105" s="505"/>
      <c r="D105" s="506"/>
      <c r="E105" s="652"/>
      <c r="F105" s="247"/>
    </row>
    <row r="106" spans="1:6" ht="76.5">
      <c r="A106" s="503" t="s">
        <v>1280</v>
      </c>
      <c r="B106" s="509" t="s">
        <v>1303</v>
      </c>
      <c r="C106" s="505" t="s">
        <v>8</v>
      </c>
      <c r="D106" s="506">
        <v>1</v>
      </c>
      <c r="E106" s="652"/>
      <c r="F106" s="247">
        <f>D106*E106</f>
        <v>0</v>
      </c>
    </row>
    <row r="107" spans="1:6">
      <c r="A107" s="489"/>
      <c r="B107" s="508"/>
      <c r="C107" s="505"/>
      <c r="D107" s="506"/>
      <c r="E107" s="652"/>
      <c r="F107" s="247"/>
    </row>
    <row r="108" spans="1:6">
      <c r="A108" s="489"/>
      <c r="B108" s="508"/>
      <c r="C108" s="505"/>
      <c r="D108" s="506"/>
      <c r="E108" s="652"/>
      <c r="F108" s="247"/>
    </row>
    <row r="109" spans="1:6" ht="63.75">
      <c r="A109" s="500" t="s">
        <v>264</v>
      </c>
      <c r="B109" s="501" t="s">
        <v>1304</v>
      </c>
      <c r="C109" s="502"/>
      <c r="D109" s="490"/>
      <c r="E109" s="654"/>
      <c r="F109" s="490"/>
    </row>
    <row r="110" spans="1:6">
      <c r="A110" s="489"/>
      <c r="B110" s="489" t="s">
        <v>1305</v>
      </c>
      <c r="C110" s="510" t="s">
        <v>1266</v>
      </c>
      <c r="D110" s="489" t="s">
        <v>1266</v>
      </c>
      <c r="E110" s="655"/>
      <c r="F110" s="511" t="s">
        <v>1266</v>
      </c>
    </row>
    <row r="111" spans="1:6" ht="14.25">
      <c r="A111" s="503" t="s">
        <v>1280</v>
      </c>
      <c r="B111" s="504" t="s">
        <v>1306</v>
      </c>
      <c r="C111" s="505" t="s">
        <v>116</v>
      </c>
      <c r="D111" s="506">
        <v>93</v>
      </c>
      <c r="E111" s="652"/>
      <c r="F111" s="247">
        <f>D111*E111</f>
        <v>0</v>
      </c>
    </row>
    <row r="112" spans="1:6" ht="14.25">
      <c r="A112" s="503" t="s">
        <v>1280</v>
      </c>
      <c r="B112" s="504" t="s">
        <v>1307</v>
      </c>
      <c r="C112" s="505" t="s">
        <v>116</v>
      </c>
      <c r="D112" s="506">
        <v>45</v>
      </c>
      <c r="E112" s="652"/>
      <c r="F112" s="247">
        <f>D112*E112</f>
        <v>0</v>
      </c>
    </row>
    <row r="113" spans="1:6">
      <c r="A113" s="503"/>
      <c r="B113" s="509"/>
      <c r="C113" s="505"/>
      <c r="D113" s="506"/>
      <c r="E113" s="652"/>
      <c r="F113" s="247"/>
    </row>
    <row r="114" spans="1:6">
      <c r="A114" s="503"/>
      <c r="B114" s="509"/>
      <c r="C114" s="505"/>
      <c r="D114" s="506"/>
      <c r="E114" s="652"/>
      <c r="F114" s="247"/>
    </row>
    <row r="115" spans="1:6">
      <c r="A115" s="503"/>
      <c r="B115" s="509"/>
      <c r="C115" s="505"/>
      <c r="D115" s="506"/>
      <c r="E115" s="652"/>
      <c r="F115" s="247"/>
    </row>
    <row r="116" spans="1:6">
      <c r="A116" s="489"/>
      <c r="B116" s="508"/>
      <c r="C116" s="505"/>
      <c r="D116" s="506"/>
      <c r="E116" s="652"/>
      <c r="F116" s="247"/>
    </row>
    <row r="117" spans="1:6">
      <c r="A117" s="489"/>
      <c r="B117" s="508"/>
      <c r="C117" s="505"/>
      <c r="D117" s="506"/>
      <c r="E117" s="652"/>
      <c r="F117" s="247"/>
    </row>
    <row r="118" spans="1:6">
      <c r="A118" s="489"/>
      <c r="B118" s="508"/>
      <c r="C118" s="505"/>
      <c r="D118" s="506"/>
      <c r="E118" s="652"/>
      <c r="F118" s="247"/>
    </row>
    <row r="119" spans="1:6">
      <c r="A119" s="489"/>
      <c r="B119" s="508"/>
      <c r="C119" s="505"/>
      <c r="D119" s="506"/>
      <c r="E119" s="652"/>
      <c r="F119" s="247"/>
    </row>
    <row r="120" spans="1:6">
      <c r="A120" s="512" t="s">
        <v>262</v>
      </c>
      <c r="B120" s="489" t="s">
        <v>1308</v>
      </c>
      <c r="C120" s="512" t="s">
        <v>1053</v>
      </c>
      <c r="D120" s="489">
        <v>1</v>
      </c>
      <c r="E120" s="655"/>
      <c r="F120" s="511">
        <f>+D120*E120</f>
        <v>0</v>
      </c>
    </row>
    <row r="121" spans="1:6">
      <c r="A121" s="489"/>
      <c r="B121" s="489" t="s">
        <v>1309</v>
      </c>
      <c r="C121" s="510"/>
      <c r="D121" s="489"/>
      <c r="E121" s="655"/>
      <c r="F121" s="511"/>
    </row>
    <row r="122" spans="1:6">
      <c r="A122" s="489"/>
      <c r="B122" s="489" t="s">
        <v>1310</v>
      </c>
      <c r="C122" s="489"/>
      <c r="D122" s="489"/>
      <c r="E122" s="653"/>
      <c r="F122" s="489"/>
    </row>
    <row r="123" spans="1:6">
      <c r="A123" s="489"/>
      <c r="B123" s="489" t="s">
        <v>1311</v>
      </c>
      <c r="C123" s="489"/>
      <c r="D123" s="488"/>
      <c r="E123" s="656"/>
      <c r="F123" s="513"/>
    </row>
    <row r="124" spans="1:6">
      <c r="A124" s="489"/>
      <c r="B124" s="489" t="s">
        <v>1312</v>
      </c>
      <c r="C124" s="489"/>
      <c r="D124" s="488"/>
      <c r="E124" s="656"/>
      <c r="F124" s="513"/>
    </row>
    <row r="125" spans="1:6">
      <c r="A125" s="489"/>
      <c r="B125" s="489"/>
      <c r="C125" s="489"/>
      <c r="D125" s="488"/>
      <c r="E125" s="656"/>
      <c r="F125" s="513"/>
    </row>
    <row r="126" spans="1:6">
      <c r="A126" s="489"/>
      <c r="B126" s="489"/>
      <c r="C126" s="489"/>
      <c r="D126" s="488"/>
      <c r="E126" s="656"/>
      <c r="F126" s="513"/>
    </row>
    <row r="127" spans="1:6" ht="127.5">
      <c r="A127" s="514" t="s">
        <v>269</v>
      </c>
      <c r="B127" s="501" t="s">
        <v>1313</v>
      </c>
      <c r="C127" s="515"/>
      <c r="D127" s="516"/>
      <c r="E127" s="657"/>
      <c r="F127" s="517"/>
    </row>
    <row r="128" spans="1:6">
      <c r="A128" s="489"/>
      <c r="B128" s="518" t="s">
        <v>1314</v>
      </c>
      <c r="C128" s="519" t="s">
        <v>1053</v>
      </c>
      <c r="D128" s="520">
        <v>1</v>
      </c>
      <c r="E128" s="658"/>
      <c r="F128" s="248">
        <f t="shared" ref="F128" si="0">D128*E128</f>
        <v>0</v>
      </c>
    </row>
    <row r="129" spans="1:6">
      <c r="A129" s="489"/>
      <c r="B129" s="489"/>
      <c r="C129" s="489"/>
      <c r="D129" s="488"/>
      <c r="E129" s="656"/>
      <c r="F129" s="513"/>
    </row>
    <row r="130" spans="1:6">
      <c r="A130" s="497"/>
      <c r="B130" s="497"/>
      <c r="C130" s="497"/>
      <c r="D130" s="497"/>
      <c r="E130" s="659"/>
      <c r="F130" s="489"/>
    </row>
    <row r="131" spans="1:6" ht="51">
      <c r="A131" s="521" t="s">
        <v>266</v>
      </c>
      <c r="B131" s="504" t="s">
        <v>1315</v>
      </c>
      <c r="C131" s="522"/>
      <c r="D131" s="506"/>
      <c r="E131" s="659"/>
      <c r="F131" s="489"/>
    </row>
    <row r="132" spans="1:6" ht="51">
      <c r="A132" s="523" t="s">
        <v>1280</v>
      </c>
      <c r="B132" s="524" t="s">
        <v>1316</v>
      </c>
      <c r="C132" s="525" t="s">
        <v>1266</v>
      </c>
      <c r="D132" s="526"/>
      <c r="E132" s="652"/>
      <c r="F132" s="247"/>
    </row>
    <row r="133" spans="1:6" ht="51">
      <c r="A133" s="523" t="s">
        <v>1280</v>
      </c>
      <c r="B133" s="524" t="s">
        <v>1317</v>
      </c>
      <c r="C133" s="525"/>
      <c r="D133" s="526"/>
      <c r="E133" s="652"/>
      <c r="F133" s="247"/>
    </row>
    <row r="134" spans="1:6">
      <c r="A134" s="523" t="s">
        <v>1280</v>
      </c>
      <c r="B134" s="504" t="s">
        <v>1318</v>
      </c>
      <c r="C134" s="525"/>
      <c r="D134" s="526"/>
      <c r="E134" s="652"/>
      <c r="F134" s="247"/>
    </row>
    <row r="135" spans="1:6">
      <c r="A135" s="503" t="s">
        <v>1280</v>
      </c>
      <c r="B135" s="504" t="s">
        <v>1319</v>
      </c>
      <c r="C135" s="525" t="s">
        <v>1266</v>
      </c>
      <c r="D135" s="526"/>
      <c r="E135" s="652"/>
      <c r="F135" s="247"/>
    </row>
    <row r="136" spans="1:6">
      <c r="A136" s="523" t="s">
        <v>1280</v>
      </c>
      <c r="B136" s="504" t="s">
        <v>1320</v>
      </c>
      <c r="C136" s="525"/>
      <c r="D136" s="526"/>
      <c r="E136" s="652"/>
      <c r="F136" s="247"/>
    </row>
    <row r="137" spans="1:6" ht="38.25">
      <c r="A137" s="503" t="s">
        <v>1280</v>
      </c>
      <c r="B137" s="504" t="s">
        <v>1321</v>
      </c>
      <c r="C137" s="525"/>
      <c r="D137" s="526"/>
      <c r="E137" s="652"/>
      <c r="F137" s="247"/>
    </row>
    <row r="138" spans="1:6">
      <c r="A138" s="503" t="s">
        <v>1280</v>
      </c>
      <c r="B138" s="504" t="s">
        <v>1322</v>
      </c>
      <c r="C138" s="525" t="s">
        <v>1266</v>
      </c>
      <c r="D138" s="506"/>
      <c r="E138" s="652"/>
      <c r="F138" s="247"/>
    </row>
    <row r="139" spans="1:6">
      <c r="A139" s="503" t="s">
        <v>1280</v>
      </c>
      <c r="B139" s="504" t="s">
        <v>1323</v>
      </c>
      <c r="C139" s="525"/>
      <c r="D139" s="506"/>
      <c r="E139" s="652"/>
      <c r="F139" s="247"/>
    </row>
    <row r="140" spans="1:6">
      <c r="A140" s="527" t="s">
        <v>1280</v>
      </c>
      <c r="B140" s="504" t="s">
        <v>1324</v>
      </c>
      <c r="C140" s="525"/>
      <c r="D140" s="506"/>
      <c r="E140" s="652"/>
      <c r="F140" s="247"/>
    </row>
    <row r="141" spans="1:6">
      <c r="A141" s="523" t="s">
        <v>1280</v>
      </c>
      <c r="B141" s="504" t="s">
        <v>1325</v>
      </c>
      <c r="C141" s="525" t="s">
        <v>1266</v>
      </c>
      <c r="D141" s="506"/>
      <c r="E141" s="652"/>
      <c r="F141" s="247"/>
    </row>
    <row r="142" spans="1:6">
      <c r="A142" s="523" t="s">
        <v>1280</v>
      </c>
      <c r="B142" s="504" t="s">
        <v>1326</v>
      </c>
      <c r="C142" s="525"/>
      <c r="D142" s="506"/>
      <c r="E142" s="659"/>
      <c r="F142" s="249"/>
    </row>
    <row r="143" spans="1:6">
      <c r="A143" s="523" t="s">
        <v>1280</v>
      </c>
      <c r="B143" s="504" t="s">
        <v>1327</v>
      </c>
      <c r="C143" s="525"/>
      <c r="D143" s="506"/>
      <c r="E143" s="659"/>
      <c r="F143" s="249"/>
    </row>
    <row r="144" spans="1:6">
      <c r="A144" s="523" t="s">
        <v>1280</v>
      </c>
      <c r="B144" s="504" t="s">
        <v>1328</v>
      </c>
      <c r="C144" s="525"/>
      <c r="D144" s="506"/>
      <c r="E144" s="659"/>
      <c r="F144" s="249"/>
    </row>
    <row r="145" spans="1:6">
      <c r="A145" s="523" t="s">
        <v>1280</v>
      </c>
      <c r="B145" s="504" t="s">
        <v>1329</v>
      </c>
      <c r="C145" s="525"/>
      <c r="D145" s="506"/>
      <c r="E145" s="652"/>
      <c r="F145" s="247"/>
    </row>
    <row r="146" spans="1:6">
      <c r="A146" s="523" t="s">
        <v>1280</v>
      </c>
      <c r="B146" s="504" t="s">
        <v>1330</v>
      </c>
      <c r="C146" s="525" t="s">
        <v>1266</v>
      </c>
      <c r="D146" s="506"/>
      <c r="E146" s="659"/>
      <c r="F146" s="249"/>
    </row>
    <row r="147" spans="1:6">
      <c r="A147" s="523" t="s">
        <v>1280</v>
      </c>
      <c r="B147" s="504" t="s">
        <v>1331</v>
      </c>
      <c r="C147" s="525"/>
      <c r="D147" s="506"/>
      <c r="E147" s="659"/>
      <c r="F147" s="249"/>
    </row>
    <row r="148" spans="1:6">
      <c r="A148" s="503" t="s">
        <v>1280</v>
      </c>
      <c r="B148" s="504" t="s">
        <v>1332</v>
      </c>
      <c r="C148" s="525" t="s">
        <v>1266</v>
      </c>
      <c r="D148" s="506"/>
      <c r="E148" s="652"/>
      <c r="F148" s="249"/>
    </row>
    <row r="149" spans="1:6">
      <c r="A149" s="523" t="s">
        <v>1280</v>
      </c>
      <c r="B149" s="504" t="s">
        <v>1333</v>
      </c>
      <c r="C149" s="525" t="s">
        <v>1266</v>
      </c>
      <c r="D149" s="506"/>
      <c r="E149" s="659"/>
      <c r="F149" s="249"/>
    </row>
    <row r="150" spans="1:6">
      <c r="A150" s="523" t="s">
        <v>1280</v>
      </c>
      <c r="B150" s="504" t="s">
        <v>1334</v>
      </c>
      <c r="C150" s="525"/>
      <c r="D150" s="506"/>
      <c r="E150" s="659"/>
      <c r="F150" s="249"/>
    </row>
    <row r="151" spans="1:6">
      <c r="A151" s="523" t="s">
        <v>1280</v>
      </c>
      <c r="B151" s="504" t="s">
        <v>1335</v>
      </c>
      <c r="C151" s="525" t="s">
        <v>1266</v>
      </c>
      <c r="D151" s="506"/>
      <c r="E151" s="659"/>
      <c r="F151" s="249"/>
    </row>
    <row r="152" spans="1:6">
      <c r="A152" s="523" t="s">
        <v>1280</v>
      </c>
      <c r="B152" s="504" t="s">
        <v>1336</v>
      </c>
      <c r="C152" s="525" t="s">
        <v>1266</v>
      </c>
      <c r="D152" s="506"/>
      <c r="E152" s="659"/>
      <c r="F152" s="249"/>
    </row>
    <row r="153" spans="1:6" ht="25.5">
      <c r="A153" s="523" t="s">
        <v>1280</v>
      </c>
      <c r="B153" s="501" t="s">
        <v>1337</v>
      </c>
      <c r="C153" s="525"/>
      <c r="D153" s="506"/>
      <c r="E153" s="659"/>
      <c r="F153" s="249"/>
    </row>
    <row r="154" spans="1:6" ht="25.5">
      <c r="A154" s="523" t="s">
        <v>1280</v>
      </c>
      <c r="B154" s="501" t="s">
        <v>1338</v>
      </c>
      <c r="C154" s="525"/>
      <c r="D154" s="506"/>
      <c r="E154" s="659"/>
      <c r="F154" s="249"/>
    </row>
    <row r="155" spans="1:6" ht="25.5">
      <c r="A155" s="523" t="s">
        <v>1280</v>
      </c>
      <c r="B155" s="501" t="s">
        <v>1339</v>
      </c>
      <c r="C155" s="525"/>
      <c r="D155" s="506"/>
      <c r="E155" s="659"/>
      <c r="F155" s="249"/>
    </row>
    <row r="156" spans="1:6">
      <c r="A156" s="523" t="s">
        <v>1280</v>
      </c>
      <c r="B156" s="504" t="s">
        <v>1340</v>
      </c>
      <c r="C156" s="525"/>
      <c r="D156" s="506"/>
      <c r="E156" s="659"/>
      <c r="F156" s="249"/>
    </row>
    <row r="157" spans="1:6">
      <c r="A157" s="523" t="s">
        <v>1280</v>
      </c>
      <c r="B157" s="504" t="s">
        <v>1341</v>
      </c>
      <c r="C157" s="525"/>
      <c r="D157" s="506"/>
      <c r="E157" s="659"/>
      <c r="F157" s="249"/>
    </row>
    <row r="158" spans="1:6" ht="25.5">
      <c r="A158" s="523" t="s">
        <v>1280</v>
      </c>
      <c r="B158" s="504" t="s">
        <v>1342</v>
      </c>
      <c r="C158" s="525"/>
      <c r="D158" s="506"/>
      <c r="E158" s="659"/>
      <c r="F158" s="249"/>
    </row>
    <row r="159" spans="1:6">
      <c r="A159" s="523"/>
      <c r="B159" s="504" t="s">
        <v>1343</v>
      </c>
      <c r="C159" s="525"/>
      <c r="D159" s="506"/>
      <c r="E159" s="659"/>
      <c r="F159" s="249"/>
    </row>
    <row r="160" spans="1:6">
      <c r="A160" s="523" t="s">
        <v>1280</v>
      </c>
      <c r="B160" s="504" t="s">
        <v>1344</v>
      </c>
      <c r="C160" s="525" t="s">
        <v>1266</v>
      </c>
      <c r="D160" s="506"/>
      <c r="E160" s="659"/>
      <c r="F160" s="249"/>
    </row>
    <row r="161" spans="1:6">
      <c r="A161" s="523" t="s">
        <v>1280</v>
      </c>
      <c r="B161" s="504" t="s">
        <v>1345</v>
      </c>
      <c r="C161" s="525" t="s">
        <v>1266</v>
      </c>
      <c r="D161" s="506"/>
      <c r="E161" s="659"/>
      <c r="F161" s="249"/>
    </row>
    <row r="162" spans="1:6">
      <c r="A162" s="523" t="s">
        <v>1280</v>
      </c>
      <c r="B162" s="504" t="s">
        <v>1346</v>
      </c>
      <c r="C162" s="525" t="s">
        <v>1266</v>
      </c>
      <c r="D162" s="506"/>
      <c r="E162" s="659"/>
      <c r="F162" s="249"/>
    </row>
    <row r="163" spans="1:6">
      <c r="A163" s="503" t="s">
        <v>1280</v>
      </c>
      <c r="B163" s="504" t="s">
        <v>1347</v>
      </c>
      <c r="C163" s="525"/>
      <c r="D163" s="506"/>
      <c r="E163" s="652"/>
      <c r="F163" s="247"/>
    </row>
    <row r="164" spans="1:6">
      <c r="A164" s="503" t="s">
        <v>1280</v>
      </c>
      <c r="B164" s="504" t="s">
        <v>1348</v>
      </c>
      <c r="C164" s="525" t="s">
        <v>1266</v>
      </c>
      <c r="D164" s="506"/>
      <c r="E164" s="652"/>
      <c r="F164" s="247"/>
    </row>
    <row r="165" spans="1:6">
      <c r="A165" s="503" t="s">
        <v>1280</v>
      </c>
      <c r="B165" s="504" t="s">
        <v>1349</v>
      </c>
      <c r="C165" s="525" t="s">
        <v>1266</v>
      </c>
      <c r="D165" s="506"/>
      <c r="E165" s="652"/>
      <c r="F165" s="247"/>
    </row>
    <row r="166" spans="1:6">
      <c r="A166" s="503" t="s">
        <v>1280</v>
      </c>
      <c r="B166" s="504" t="s">
        <v>1350</v>
      </c>
      <c r="C166" s="525" t="s">
        <v>1266</v>
      </c>
      <c r="D166" s="506"/>
      <c r="E166" s="659"/>
      <c r="F166" s="249"/>
    </row>
    <row r="167" spans="1:6">
      <c r="A167" s="523" t="s">
        <v>1280</v>
      </c>
      <c r="B167" s="501" t="s">
        <v>1351</v>
      </c>
      <c r="C167" s="525" t="s">
        <v>1266</v>
      </c>
      <c r="D167" s="506"/>
      <c r="E167" s="652"/>
      <c r="F167" s="247"/>
    </row>
    <row r="168" spans="1:6">
      <c r="A168" s="523" t="s">
        <v>1280</v>
      </c>
      <c r="B168" s="504" t="s">
        <v>1352</v>
      </c>
      <c r="C168" s="525" t="s">
        <v>1266</v>
      </c>
      <c r="D168" s="506"/>
      <c r="E168" s="652"/>
      <c r="F168" s="247"/>
    </row>
    <row r="169" spans="1:6" ht="25.5">
      <c r="A169" s="523" t="s">
        <v>1280</v>
      </c>
      <c r="B169" s="504" t="s">
        <v>1353</v>
      </c>
      <c r="C169" s="525" t="s">
        <v>1266</v>
      </c>
      <c r="D169" s="506"/>
      <c r="E169" s="652"/>
      <c r="F169" s="247"/>
    </row>
    <row r="170" spans="1:6" ht="25.5">
      <c r="A170" s="527" t="s">
        <v>1280</v>
      </c>
      <c r="B170" s="504" t="s">
        <v>1354</v>
      </c>
      <c r="C170" s="528" t="s">
        <v>1266</v>
      </c>
      <c r="D170" s="529"/>
      <c r="E170" s="652"/>
      <c r="F170" s="247"/>
    </row>
    <row r="171" spans="1:6">
      <c r="A171" s="530"/>
      <c r="B171" s="518" t="s">
        <v>1355</v>
      </c>
      <c r="C171" s="519" t="s">
        <v>1053</v>
      </c>
      <c r="D171" s="520">
        <v>1</v>
      </c>
      <c r="E171" s="658"/>
      <c r="F171" s="248">
        <f t="shared" ref="F171" si="1">D171*E171</f>
        <v>0</v>
      </c>
    </row>
    <row r="172" spans="1:6">
      <c r="A172" s="530"/>
      <c r="B172" s="531"/>
      <c r="C172" s="532"/>
      <c r="D172" s="533"/>
      <c r="E172" s="660"/>
      <c r="F172" s="247"/>
    </row>
    <row r="173" spans="1:6">
      <c r="A173" s="523"/>
      <c r="B173" s="489"/>
      <c r="C173" s="534"/>
      <c r="D173" s="526"/>
      <c r="E173" s="659"/>
      <c r="F173" s="535"/>
    </row>
    <row r="174" spans="1:6" ht="38.25">
      <c r="A174" s="523" t="s">
        <v>323</v>
      </c>
      <c r="B174" s="504" t="s">
        <v>1356</v>
      </c>
      <c r="C174" s="505"/>
      <c r="D174" s="506"/>
      <c r="E174" s="659"/>
      <c r="F174" s="489"/>
    </row>
    <row r="175" spans="1:6" ht="51">
      <c r="A175" s="523" t="s">
        <v>1280</v>
      </c>
      <c r="B175" s="524" t="s">
        <v>1357</v>
      </c>
      <c r="C175" s="505" t="s">
        <v>1266</v>
      </c>
      <c r="D175" s="506"/>
      <c r="E175" s="652"/>
      <c r="F175" s="247"/>
    </row>
    <row r="176" spans="1:6">
      <c r="A176" s="523" t="s">
        <v>1280</v>
      </c>
      <c r="B176" s="504" t="s">
        <v>1320</v>
      </c>
      <c r="C176" s="505" t="s">
        <v>1266</v>
      </c>
      <c r="D176" s="506"/>
      <c r="E176" s="652"/>
      <c r="F176" s="247"/>
    </row>
    <row r="177" spans="1:6" ht="25.5">
      <c r="A177" s="503" t="s">
        <v>1280</v>
      </c>
      <c r="B177" s="504" t="s">
        <v>1358</v>
      </c>
      <c r="C177" s="505" t="s">
        <v>1266</v>
      </c>
      <c r="D177" s="506"/>
      <c r="E177" s="652"/>
      <c r="F177" s="247"/>
    </row>
    <row r="178" spans="1:6" ht="38.25">
      <c r="A178" s="503" t="s">
        <v>1280</v>
      </c>
      <c r="B178" s="504" t="s">
        <v>1359</v>
      </c>
      <c r="C178" s="505"/>
      <c r="D178" s="506"/>
      <c r="E178" s="652"/>
      <c r="F178" s="247"/>
    </row>
    <row r="179" spans="1:6">
      <c r="A179" s="523" t="s">
        <v>1280</v>
      </c>
      <c r="B179" s="504" t="s">
        <v>1360</v>
      </c>
      <c r="C179" s="505" t="s">
        <v>1266</v>
      </c>
      <c r="D179" s="506"/>
      <c r="E179" s="652"/>
      <c r="F179" s="247"/>
    </row>
    <row r="180" spans="1:6">
      <c r="A180" s="523" t="s">
        <v>1280</v>
      </c>
      <c r="B180" s="504" t="s">
        <v>1361</v>
      </c>
      <c r="C180" s="505" t="s">
        <v>1266</v>
      </c>
      <c r="D180" s="506"/>
      <c r="E180" s="652"/>
      <c r="F180" s="247"/>
    </row>
    <row r="181" spans="1:6">
      <c r="A181" s="523" t="s">
        <v>1280</v>
      </c>
      <c r="B181" s="504" t="s">
        <v>1362</v>
      </c>
      <c r="C181" s="505"/>
      <c r="D181" s="506"/>
      <c r="E181" s="652"/>
      <c r="F181" s="247"/>
    </row>
    <row r="182" spans="1:6">
      <c r="A182" s="523" t="s">
        <v>1280</v>
      </c>
      <c r="B182" s="504" t="s">
        <v>1363</v>
      </c>
      <c r="C182" s="505" t="s">
        <v>1266</v>
      </c>
      <c r="D182" s="506"/>
      <c r="E182" s="659"/>
      <c r="F182" s="249"/>
    </row>
    <row r="183" spans="1:6">
      <c r="A183" s="523" t="s">
        <v>1280</v>
      </c>
      <c r="B183" s="504" t="s">
        <v>1364</v>
      </c>
      <c r="C183" s="505"/>
      <c r="D183" s="506"/>
      <c r="E183" s="659"/>
      <c r="F183" s="249"/>
    </row>
    <row r="184" spans="1:6">
      <c r="A184" s="523" t="s">
        <v>1280</v>
      </c>
      <c r="B184" s="504" t="s">
        <v>1365</v>
      </c>
      <c r="C184" s="505"/>
      <c r="D184" s="506"/>
      <c r="E184" s="659"/>
      <c r="F184" s="249"/>
    </row>
    <row r="185" spans="1:6">
      <c r="A185" s="503" t="s">
        <v>1280</v>
      </c>
      <c r="B185" s="504" t="s">
        <v>1366</v>
      </c>
      <c r="C185" s="505"/>
      <c r="D185" s="506"/>
      <c r="E185" s="659"/>
      <c r="F185" s="249"/>
    </row>
    <row r="186" spans="1:6">
      <c r="A186" s="527" t="s">
        <v>1280</v>
      </c>
      <c r="B186" s="504" t="s">
        <v>1367</v>
      </c>
      <c r="C186" s="505"/>
      <c r="D186" s="506"/>
      <c r="E186" s="659"/>
      <c r="F186" s="249"/>
    </row>
    <row r="187" spans="1:6">
      <c r="A187" s="523" t="s">
        <v>1280</v>
      </c>
      <c r="B187" s="504" t="s">
        <v>1368</v>
      </c>
      <c r="C187" s="505"/>
      <c r="D187" s="506"/>
      <c r="E187" s="659"/>
      <c r="F187" s="249"/>
    </row>
    <row r="188" spans="1:6">
      <c r="A188" s="523" t="s">
        <v>1280</v>
      </c>
      <c r="B188" s="504" t="s">
        <v>1369</v>
      </c>
      <c r="C188" s="505" t="s">
        <v>1266</v>
      </c>
      <c r="D188" s="506"/>
      <c r="E188" s="652"/>
      <c r="F188" s="247"/>
    </row>
    <row r="189" spans="1:6">
      <c r="A189" s="523" t="s">
        <v>1280</v>
      </c>
      <c r="B189" s="524" t="s">
        <v>1370</v>
      </c>
      <c r="C189" s="505"/>
      <c r="D189" s="506"/>
      <c r="E189" s="652"/>
      <c r="F189" s="247"/>
    </row>
    <row r="190" spans="1:6">
      <c r="A190" s="523" t="s">
        <v>1280</v>
      </c>
      <c r="B190" s="524" t="s">
        <v>1371</v>
      </c>
      <c r="C190" s="505" t="s">
        <v>1266</v>
      </c>
      <c r="D190" s="506"/>
      <c r="E190" s="652"/>
      <c r="F190" s="247"/>
    </row>
    <row r="191" spans="1:6">
      <c r="A191" s="523" t="s">
        <v>1280</v>
      </c>
      <c r="B191" s="509" t="s">
        <v>1372</v>
      </c>
      <c r="C191" s="505" t="s">
        <v>1266</v>
      </c>
      <c r="D191" s="506"/>
      <c r="E191" s="652"/>
      <c r="F191" s="247"/>
    </row>
    <row r="192" spans="1:6">
      <c r="A192" s="523" t="s">
        <v>1280</v>
      </c>
      <c r="B192" s="504" t="s">
        <v>1373</v>
      </c>
      <c r="C192" s="505" t="s">
        <v>1266</v>
      </c>
      <c r="D192" s="506"/>
      <c r="E192" s="652"/>
      <c r="F192" s="247"/>
    </row>
    <row r="193" spans="1:6">
      <c r="A193" s="523" t="s">
        <v>1280</v>
      </c>
      <c r="B193" s="504" t="s">
        <v>1374</v>
      </c>
      <c r="C193" s="536" t="s">
        <v>1266</v>
      </c>
      <c r="D193" s="526"/>
      <c r="E193" s="652"/>
      <c r="F193" s="247"/>
    </row>
    <row r="194" spans="1:6" ht="25.5">
      <c r="A194" s="523" t="s">
        <v>1280</v>
      </c>
      <c r="B194" s="504" t="s">
        <v>1375</v>
      </c>
      <c r="C194" s="536"/>
      <c r="D194" s="526"/>
      <c r="E194" s="652"/>
      <c r="F194" s="247"/>
    </row>
    <row r="195" spans="1:6" ht="25.5">
      <c r="A195" s="523" t="s">
        <v>1280</v>
      </c>
      <c r="B195" s="504" t="s">
        <v>1353</v>
      </c>
      <c r="C195" s="505" t="s">
        <v>1266</v>
      </c>
      <c r="D195" s="506"/>
      <c r="E195" s="652"/>
      <c r="F195" s="247"/>
    </row>
    <row r="196" spans="1:6" ht="25.5">
      <c r="A196" s="527" t="s">
        <v>1280</v>
      </c>
      <c r="B196" s="504" t="s">
        <v>1354</v>
      </c>
      <c r="C196" s="537" t="s">
        <v>1266</v>
      </c>
      <c r="D196" s="529"/>
      <c r="E196" s="652"/>
      <c r="F196" s="247"/>
    </row>
    <row r="197" spans="1:6">
      <c r="A197" s="489"/>
      <c r="B197" s="518" t="s">
        <v>1376</v>
      </c>
      <c r="C197" s="519" t="s">
        <v>1053</v>
      </c>
      <c r="D197" s="520">
        <v>1</v>
      </c>
      <c r="E197" s="658"/>
      <c r="F197" s="248">
        <f t="shared" ref="F197" si="2">D197*E197</f>
        <v>0</v>
      </c>
    </row>
    <row r="198" spans="1:6">
      <c r="A198" s="523"/>
      <c r="B198" s="489"/>
      <c r="C198" s="534"/>
      <c r="D198" s="526"/>
      <c r="E198" s="659"/>
      <c r="F198" s="535"/>
    </row>
    <row r="199" spans="1:6">
      <c r="A199" s="523"/>
      <c r="B199" s="489"/>
      <c r="C199" s="534"/>
      <c r="D199" s="526"/>
      <c r="E199" s="659"/>
      <c r="F199" s="489"/>
    </row>
    <row r="200" spans="1:6" ht="38.25">
      <c r="A200" s="523" t="s">
        <v>324</v>
      </c>
      <c r="B200" s="504" t="s">
        <v>1377</v>
      </c>
      <c r="C200" s="505"/>
      <c r="D200" s="506"/>
      <c r="E200" s="659"/>
      <c r="F200" s="489"/>
    </row>
    <row r="201" spans="1:6" ht="51">
      <c r="A201" s="523" t="s">
        <v>1280</v>
      </c>
      <c r="B201" s="524" t="s">
        <v>1357</v>
      </c>
      <c r="C201" s="505" t="s">
        <v>1266</v>
      </c>
      <c r="D201" s="506"/>
      <c r="E201" s="652"/>
      <c r="F201" s="247"/>
    </row>
    <row r="202" spans="1:6">
      <c r="A202" s="523" t="s">
        <v>1280</v>
      </c>
      <c r="B202" s="504" t="s">
        <v>1320</v>
      </c>
      <c r="C202" s="505"/>
      <c r="D202" s="506"/>
      <c r="E202" s="652"/>
      <c r="F202" s="247"/>
    </row>
    <row r="203" spans="1:6" ht="25.5">
      <c r="A203" s="503" t="s">
        <v>1280</v>
      </c>
      <c r="B203" s="504" t="s">
        <v>1358</v>
      </c>
      <c r="C203" s="505" t="s">
        <v>1266</v>
      </c>
      <c r="D203" s="506"/>
      <c r="E203" s="652"/>
      <c r="F203" s="247"/>
    </row>
    <row r="204" spans="1:6" ht="38.25">
      <c r="A204" s="503" t="s">
        <v>1280</v>
      </c>
      <c r="B204" s="504" t="s">
        <v>1359</v>
      </c>
      <c r="C204" s="505" t="s">
        <v>1266</v>
      </c>
      <c r="D204" s="506"/>
      <c r="E204" s="652"/>
      <c r="F204" s="247"/>
    </row>
    <row r="205" spans="1:6">
      <c r="A205" s="523" t="s">
        <v>1280</v>
      </c>
      <c r="B205" s="504" t="s">
        <v>1360</v>
      </c>
      <c r="C205" s="505"/>
      <c r="D205" s="506"/>
      <c r="E205" s="652"/>
      <c r="F205" s="247"/>
    </row>
    <row r="206" spans="1:6">
      <c r="A206" s="523" t="s">
        <v>1280</v>
      </c>
      <c r="B206" s="504" t="s">
        <v>1378</v>
      </c>
      <c r="C206" s="505"/>
      <c r="D206" s="506"/>
      <c r="E206" s="652"/>
      <c r="F206" s="247"/>
    </row>
    <row r="207" spans="1:6">
      <c r="A207" s="523" t="s">
        <v>1280</v>
      </c>
      <c r="B207" s="504" t="s">
        <v>1379</v>
      </c>
      <c r="C207" s="505" t="s">
        <v>1266</v>
      </c>
      <c r="D207" s="506"/>
      <c r="E207" s="652"/>
      <c r="F207" s="247"/>
    </row>
    <row r="208" spans="1:6">
      <c r="A208" s="523" t="s">
        <v>1280</v>
      </c>
      <c r="B208" s="504" t="s">
        <v>1380</v>
      </c>
      <c r="C208" s="505"/>
      <c r="D208" s="506"/>
      <c r="E208" s="652"/>
      <c r="F208" s="247"/>
    </row>
    <row r="209" spans="1:6">
      <c r="A209" s="523" t="s">
        <v>1280</v>
      </c>
      <c r="B209" s="504" t="s">
        <v>1363</v>
      </c>
      <c r="C209" s="505"/>
      <c r="D209" s="506"/>
      <c r="E209" s="652"/>
      <c r="F209" s="247"/>
    </row>
    <row r="210" spans="1:6" ht="25.5">
      <c r="A210" s="523" t="s">
        <v>1280</v>
      </c>
      <c r="B210" s="501" t="s">
        <v>1381</v>
      </c>
      <c r="C210" s="505" t="s">
        <v>1266</v>
      </c>
      <c r="D210" s="506"/>
      <c r="E210" s="652"/>
      <c r="F210" s="247"/>
    </row>
    <row r="211" spans="1:6" ht="25.5">
      <c r="A211" s="523" t="s">
        <v>1280</v>
      </c>
      <c r="B211" s="501" t="s">
        <v>1382</v>
      </c>
      <c r="C211" s="505"/>
      <c r="D211" s="506"/>
      <c r="E211" s="652"/>
      <c r="F211" s="247"/>
    </row>
    <row r="212" spans="1:6">
      <c r="A212" s="523" t="s">
        <v>1280</v>
      </c>
      <c r="B212" s="504" t="s">
        <v>1365</v>
      </c>
      <c r="C212" s="505" t="s">
        <v>1266</v>
      </c>
      <c r="D212" s="506"/>
      <c r="E212" s="652"/>
      <c r="F212" s="247"/>
    </row>
    <row r="213" spans="1:6">
      <c r="A213" s="503" t="s">
        <v>1280</v>
      </c>
      <c r="B213" s="504" t="s">
        <v>1366</v>
      </c>
      <c r="C213" s="505" t="s">
        <v>1266</v>
      </c>
      <c r="D213" s="506"/>
      <c r="E213" s="652"/>
      <c r="F213" s="247"/>
    </row>
    <row r="214" spans="1:6">
      <c r="A214" s="527" t="s">
        <v>1280</v>
      </c>
      <c r="B214" s="504" t="s">
        <v>1367</v>
      </c>
      <c r="C214" s="505" t="s">
        <v>1266</v>
      </c>
      <c r="D214" s="506"/>
      <c r="E214" s="652"/>
      <c r="F214" s="247"/>
    </row>
    <row r="215" spans="1:6">
      <c r="A215" s="523" t="s">
        <v>1280</v>
      </c>
      <c r="B215" s="504" t="s">
        <v>1368</v>
      </c>
      <c r="C215" s="505" t="s">
        <v>1266</v>
      </c>
      <c r="D215" s="506"/>
      <c r="E215" s="652"/>
      <c r="F215" s="247"/>
    </row>
    <row r="216" spans="1:6">
      <c r="A216" s="523" t="s">
        <v>1280</v>
      </c>
      <c r="B216" s="504" t="s">
        <v>1369</v>
      </c>
      <c r="C216" s="505" t="s">
        <v>1266</v>
      </c>
      <c r="D216" s="506"/>
      <c r="E216" s="659"/>
      <c r="F216" s="249"/>
    </row>
    <row r="217" spans="1:6">
      <c r="A217" s="523" t="s">
        <v>1280</v>
      </c>
      <c r="B217" s="524" t="s">
        <v>1370</v>
      </c>
      <c r="C217" s="505"/>
      <c r="D217" s="506"/>
      <c r="E217" s="659"/>
      <c r="F217" s="249"/>
    </row>
    <row r="218" spans="1:6">
      <c r="A218" s="523" t="s">
        <v>1280</v>
      </c>
      <c r="B218" s="524" t="s">
        <v>1371</v>
      </c>
      <c r="C218" s="505"/>
      <c r="D218" s="506"/>
      <c r="E218" s="659"/>
      <c r="F218" s="249"/>
    </row>
    <row r="219" spans="1:6">
      <c r="A219" s="523" t="s">
        <v>1280</v>
      </c>
      <c r="B219" s="509" t="s">
        <v>1372</v>
      </c>
      <c r="C219" s="505"/>
      <c r="D219" s="506"/>
      <c r="E219" s="659"/>
      <c r="F219" s="249"/>
    </row>
    <row r="220" spans="1:6">
      <c r="A220" s="523" t="s">
        <v>1280</v>
      </c>
      <c r="B220" s="504" t="s">
        <v>1373</v>
      </c>
      <c r="C220" s="505"/>
      <c r="D220" s="506"/>
      <c r="E220" s="659"/>
      <c r="F220" s="249"/>
    </row>
    <row r="221" spans="1:6">
      <c r="A221" s="523" t="s">
        <v>1280</v>
      </c>
      <c r="B221" s="504" t="s">
        <v>1374</v>
      </c>
      <c r="C221" s="505"/>
      <c r="D221" s="506"/>
      <c r="E221" s="659"/>
      <c r="F221" s="249"/>
    </row>
    <row r="222" spans="1:6" ht="25.5">
      <c r="A222" s="523" t="s">
        <v>1280</v>
      </c>
      <c r="B222" s="504" t="s">
        <v>1375</v>
      </c>
      <c r="C222" s="505"/>
      <c r="D222" s="506"/>
      <c r="E222" s="659"/>
      <c r="F222" s="249"/>
    </row>
    <row r="223" spans="1:6" ht="25.5">
      <c r="A223" s="523" t="s">
        <v>1280</v>
      </c>
      <c r="B223" s="504" t="s">
        <v>1353</v>
      </c>
      <c r="C223" s="505"/>
      <c r="D223" s="506"/>
      <c r="E223" s="659"/>
      <c r="F223" s="249"/>
    </row>
    <row r="224" spans="1:6" ht="25.5">
      <c r="A224" s="527" t="s">
        <v>1280</v>
      </c>
      <c r="B224" s="504" t="s">
        <v>1354</v>
      </c>
      <c r="C224" s="537" t="s">
        <v>1266</v>
      </c>
      <c r="D224" s="529"/>
      <c r="E224" s="652"/>
      <c r="F224" s="247"/>
    </row>
    <row r="225" spans="1:6">
      <c r="A225" s="489"/>
      <c r="B225" s="518" t="s">
        <v>1383</v>
      </c>
      <c r="C225" s="519" t="s">
        <v>1053</v>
      </c>
      <c r="D225" s="520">
        <v>1</v>
      </c>
      <c r="E225" s="658"/>
      <c r="F225" s="248">
        <f t="shared" ref="F225" si="3">D225*E225</f>
        <v>0</v>
      </c>
    </row>
    <row r="226" spans="1:6">
      <c r="A226" s="523"/>
      <c r="B226" s="504"/>
      <c r="C226" s="505"/>
      <c r="D226" s="506"/>
      <c r="E226" s="652"/>
      <c r="F226" s="247"/>
    </row>
    <row r="227" spans="1:6">
      <c r="A227" s="523"/>
      <c r="B227" s="504"/>
      <c r="C227" s="505"/>
      <c r="D227" s="506"/>
      <c r="E227" s="652"/>
      <c r="F227" s="247"/>
    </row>
    <row r="228" spans="1:6">
      <c r="A228" s="240"/>
      <c r="B228" s="241"/>
      <c r="C228" s="242"/>
      <c r="D228" s="243"/>
      <c r="E228" s="659"/>
      <c r="F228" s="489"/>
    </row>
    <row r="229" spans="1:6">
      <c r="A229" s="240"/>
      <c r="B229" s="241"/>
      <c r="C229" s="242"/>
      <c r="D229" s="243"/>
      <c r="E229" s="659"/>
      <c r="F229" s="489"/>
    </row>
    <row r="230" spans="1:6">
      <c r="A230" s="240"/>
      <c r="B230" s="241"/>
      <c r="C230" s="242"/>
      <c r="D230" s="243"/>
      <c r="E230" s="659"/>
      <c r="F230" s="489"/>
    </row>
    <row r="231" spans="1:6" ht="127.5">
      <c r="A231" s="538" t="s">
        <v>336</v>
      </c>
      <c r="B231" s="539" t="s">
        <v>1384</v>
      </c>
      <c r="C231" s="538" t="s">
        <v>8</v>
      </c>
      <c r="D231" s="540">
        <v>17</v>
      </c>
      <c r="E231" s="661"/>
      <c r="F231" s="250">
        <f>D231*E231</f>
        <v>0</v>
      </c>
    </row>
    <row r="232" spans="1:6" ht="25.5">
      <c r="A232" s="538" t="s">
        <v>1385</v>
      </c>
      <c r="B232" s="507" t="s">
        <v>1386</v>
      </c>
      <c r="C232" s="538" t="s">
        <v>8</v>
      </c>
      <c r="D232" s="540">
        <v>17</v>
      </c>
      <c r="E232" s="661"/>
      <c r="F232" s="250">
        <f>D232*E232</f>
        <v>0</v>
      </c>
    </row>
    <row r="233" spans="1:6">
      <c r="B233" s="541" t="s">
        <v>1266</v>
      </c>
      <c r="E233" s="662"/>
    </row>
    <row r="234" spans="1:6" ht="153">
      <c r="A234" s="538" t="s">
        <v>337</v>
      </c>
      <c r="B234" s="539" t="s">
        <v>1387</v>
      </c>
      <c r="C234" s="538" t="s">
        <v>8</v>
      </c>
      <c r="D234" s="540">
        <v>10</v>
      </c>
      <c r="E234" s="661"/>
      <c r="F234" s="250">
        <f>D234*E234</f>
        <v>0</v>
      </c>
    </row>
    <row r="235" spans="1:6">
      <c r="A235" s="542"/>
      <c r="B235" s="488" t="s">
        <v>1266</v>
      </c>
      <c r="C235" s="489"/>
      <c r="D235" s="489"/>
      <c r="E235" s="653"/>
      <c r="F235" s="489"/>
    </row>
    <row r="236" spans="1:6">
      <c r="B236" s="489"/>
      <c r="C236" s="489"/>
      <c r="E236" s="662"/>
    </row>
    <row r="237" spans="1:6" ht="150" customHeight="1">
      <c r="A237" s="538" t="s">
        <v>338</v>
      </c>
      <c r="B237" s="539" t="s">
        <v>1388</v>
      </c>
      <c r="C237" s="538" t="s">
        <v>8</v>
      </c>
      <c r="D237" s="540">
        <v>20</v>
      </c>
      <c r="E237" s="663"/>
      <c r="F237" s="250">
        <f>D237*E237</f>
        <v>0</v>
      </c>
    </row>
    <row r="238" spans="1:6" ht="14.25">
      <c r="A238" s="543"/>
      <c r="B238" s="489"/>
      <c r="E238" s="662"/>
    </row>
    <row r="239" spans="1:6">
      <c r="B239" s="489"/>
      <c r="E239" s="662"/>
    </row>
    <row r="240" spans="1:6" ht="140.25">
      <c r="A240" s="538" t="s">
        <v>339</v>
      </c>
      <c r="B240" s="539" t="s">
        <v>1389</v>
      </c>
      <c r="C240" s="538" t="s">
        <v>8</v>
      </c>
      <c r="D240" s="540">
        <v>4</v>
      </c>
      <c r="E240" s="663"/>
      <c r="F240" s="250">
        <f>D240*E240</f>
        <v>0</v>
      </c>
    </row>
    <row r="241" spans="1:6">
      <c r="A241" s="542"/>
      <c r="B241" s="488"/>
      <c r="E241" s="662"/>
    </row>
    <row r="242" spans="1:6">
      <c r="B242" s="489"/>
      <c r="E242" s="662"/>
    </row>
    <row r="243" spans="1:6" ht="140.25">
      <c r="A243" s="538" t="s">
        <v>340</v>
      </c>
      <c r="B243" s="539" t="s">
        <v>1390</v>
      </c>
      <c r="C243" s="538" t="s">
        <v>8</v>
      </c>
      <c r="D243" s="540">
        <v>8</v>
      </c>
      <c r="E243" s="663"/>
      <c r="F243" s="250">
        <f>D243*E243</f>
        <v>0</v>
      </c>
    </row>
    <row r="244" spans="1:6">
      <c r="A244" s="542"/>
      <c r="E244" s="662"/>
    </row>
    <row r="245" spans="1:6">
      <c r="A245" s="542"/>
      <c r="B245" s="489" t="s">
        <v>1266</v>
      </c>
      <c r="C245" s="542"/>
      <c r="D245" s="542"/>
      <c r="E245" s="664"/>
      <c r="F245" s="542"/>
    </row>
    <row r="246" spans="1:6" ht="127.5">
      <c r="A246" s="538" t="s">
        <v>341</v>
      </c>
      <c r="B246" s="539" t="s">
        <v>1391</v>
      </c>
      <c r="C246" s="538" t="s">
        <v>8</v>
      </c>
      <c r="D246" s="540">
        <v>11</v>
      </c>
      <c r="E246" s="663"/>
      <c r="F246" s="250">
        <f t="shared" ref="F246" si="4">D246*E246</f>
        <v>0</v>
      </c>
    </row>
    <row r="247" spans="1:6">
      <c r="A247" s="542"/>
      <c r="B247" s="489"/>
      <c r="C247" s="542"/>
      <c r="D247" s="542"/>
      <c r="E247" s="664"/>
      <c r="F247" s="542"/>
    </row>
    <row r="248" spans="1:6">
      <c r="A248" s="542"/>
      <c r="B248" s="542"/>
      <c r="C248" s="542"/>
      <c r="D248" s="542"/>
      <c r="E248" s="664"/>
      <c r="F248" s="542"/>
    </row>
    <row r="249" spans="1:6" ht="153">
      <c r="A249" s="538" t="s">
        <v>342</v>
      </c>
      <c r="B249" s="539" t="s">
        <v>1392</v>
      </c>
      <c r="C249" s="538" t="s">
        <v>8</v>
      </c>
      <c r="D249" s="540">
        <v>6</v>
      </c>
      <c r="E249" s="663"/>
      <c r="F249" s="250">
        <f>D249*E249</f>
        <v>0</v>
      </c>
    </row>
    <row r="250" spans="1:6">
      <c r="A250" s="542"/>
      <c r="B250" s="542"/>
      <c r="C250" s="542"/>
      <c r="D250" s="542"/>
      <c r="E250" s="664"/>
      <c r="F250" s="542"/>
    </row>
    <row r="251" spans="1:6">
      <c r="A251" s="542"/>
      <c r="B251" s="542"/>
      <c r="C251" s="542"/>
      <c r="D251" s="542"/>
      <c r="E251" s="664"/>
      <c r="F251" s="542"/>
    </row>
    <row r="252" spans="1:6" ht="178.5">
      <c r="A252" s="538" t="s">
        <v>343</v>
      </c>
      <c r="B252" s="539" t="s">
        <v>1393</v>
      </c>
      <c r="C252" s="538" t="s">
        <v>8</v>
      </c>
      <c r="D252" s="540">
        <v>2</v>
      </c>
      <c r="E252" s="663"/>
      <c r="F252" s="250">
        <f>D252*E252</f>
        <v>0</v>
      </c>
    </row>
    <row r="253" spans="1:6">
      <c r="A253" s="542"/>
      <c r="B253" s="542"/>
      <c r="C253" s="542"/>
      <c r="D253" s="542"/>
      <c r="E253" s="664"/>
      <c r="F253" s="542"/>
    </row>
    <row r="254" spans="1:6">
      <c r="A254" s="542"/>
      <c r="B254" s="542"/>
      <c r="C254" s="542"/>
      <c r="D254" s="542"/>
      <c r="E254" s="664"/>
      <c r="F254" s="542"/>
    </row>
    <row r="255" spans="1:6" ht="102">
      <c r="A255" s="538" t="s">
        <v>344</v>
      </c>
      <c r="B255" s="539" t="s">
        <v>1394</v>
      </c>
      <c r="C255" s="538" t="s">
        <v>8</v>
      </c>
      <c r="D255" s="540">
        <v>22</v>
      </c>
      <c r="E255" s="663"/>
      <c r="F255" s="250">
        <f>D255*E255</f>
        <v>0</v>
      </c>
    </row>
    <row r="256" spans="1:6" ht="25.5">
      <c r="A256" s="538" t="s">
        <v>1395</v>
      </c>
      <c r="B256" s="544" t="s">
        <v>1396</v>
      </c>
      <c r="C256" s="538" t="s">
        <v>8</v>
      </c>
      <c r="D256" s="540">
        <v>12</v>
      </c>
      <c r="E256" s="663"/>
      <c r="F256" s="250">
        <f>D256*E256</f>
        <v>0</v>
      </c>
    </row>
    <row r="257" spans="1:6">
      <c r="A257" s="542"/>
      <c r="B257" s="542"/>
      <c r="C257" s="542"/>
      <c r="D257" s="542"/>
      <c r="E257" s="664"/>
      <c r="F257" s="542"/>
    </row>
    <row r="258" spans="1:6">
      <c r="A258" s="542"/>
      <c r="B258" s="542"/>
      <c r="C258" s="542"/>
      <c r="D258" s="542"/>
      <c r="E258" s="664"/>
      <c r="F258" s="542"/>
    </row>
    <row r="259" spans="1:6" ht="76.5">
      <c r="A259" s="538" t="s">
        <v>345</v>
      </c>
      <c r="B259" s="539" t="s">
        <v>1397</v>
      </c>
      <c r="C259" s="538" t="s">
        <v>8</v>
      </c>
      <c r="D259" s="540">
        <v>4</v>
      </c>
      <c r="E259" s="663"/>
      <c r="F259" s="250">
        <f>D259*E259</f>
        <v>0</v>
      </c>
    </row>
    <row r="260" spans="1:6">
      <c r="A260" s="542"/>
      <c r="B260" s="542"/>
      <c r="C260" s="542"/>
      <c r="D260" s="542"/>
      <c r="E260" s="664"/>
      <c r="F260" s="542"/>
    </row>
    <row r="261" spans="1:6">
      <c r="A261" s="542"/>
      <c r="B261" s="542"/>
      <c r="C261" s="542"/>
      <c r="D261" s="542"/>
      <c r="E261" s="664"/>
      <c r="F261" s="542"/>
    </row>
    <row r="262" spans="1:6" ht="114.75">
      <c r="A262" s="538" t="s">
        <v>346</v>
      </c>
      <c r="B262" s="544" t="s">
        <v>1398</v>
      </c>
      <c r="C262" s="538" t="s">
        <v>8</v>
      </c>
      <c r="D262" s="540">
        <v>4</v>
      </c>
      <c r="E262" s="663"/>
      <c r="F262" s="250">
        <f>D262*E262</f>
        <v>0</v>
      </c>
    </row>
    <row r="263" spans="1:6">
      <c r="A263" s="542"/>
      <c r="B263" s="542"/>
      <c r="C263" s="542"/>
      <c r="D263" s="542"/>
      <c r="E263" s="664"/>
      <c r="F263" s="542"/>
    </row>
    <row r="264" spans="1:6">
      <c r="A264" s="542"/>
      <c r="B264" s="542"/>
      <c r="C264" s="542"/>
      <c r="D264" s="542"/>
      <c r="E264" s="664"/>
      <c r="F264" s="542"/>
    </row>
    <row r="265" spans="1:6" ht="76.5">
      <c r="A265" s="538" t="s">
        <v>347</v>
      </c>
      <c r="B265" s="501" t="s">
        <v>1399</v>
      </c>
      <c r="C265" s="538" t="s">
        <v>1060</v>
      </c>
      <c r="D265" s="540">
        <v>1.1519999999999999</v>
      </c>
      <c r="E265" s="663"/>
      <c r="F265" s="250">
        <f>D265*E265</f>
        <v>0</v>
      </c>
    </row>
    <row r="266" spans="1:6">
      <c r="A266" s="542"/>
      <c r="B266" s="542"/>
      <c r="C266" s="542"/>
      <c r="D266" s="542"/>
      <c r="E266" s="664"/>
      <c r="F266" s="542"/>
    </row>
    <row r="267" spans="1:6">
      <c r="A267" s="545"/>
      <c r="B267" s="546"/>
      <c r="C267" s="547"/>
      <c r="D267" s="548"/>
      <c r="E267" s="659"/>
      <c r="F267" s="489"/>
    </row>
    <row r="268" spans="1:6">
      <c r="A268" s="549" t="s">
        <v>348</v>
      </c>
      <c r="B268" s="550" t="s">
        <v>1400</v>
      </c>
      <c r="C268" s="551"/>
      <c r="D268" s="551"/>
      <c r="E268" s="665"/>
      <c r="F268" s="552" t="s">
        <v>1266</v>
      </c>
    </row>
    <row r="269" spans="1:6">
      <c r="B269" s="550"/>
      <c r="C269" s="551"/>
      <c r="D269" s="551"/>
      <c r="E269" s="665"/>
      <c r="F269" s="552" t="s">
        <v>1266</v>
      </c>
    </row>
    <row r="270" spans="1:6" ht="14.25">
      <c r="A270" s="549" t="s">
        <v>1280</v>
      </c>
      <c r="B270" s="553" t="s">
        <v>1401</v>
      </c>
      <c r="C270" s="554" t="s">
        <v>116</v>
      </c>
      <c r="D270" s="554">
        <v>24</v>
      </c>
      <c r="E270" s="665"/>
      <c r="F270" s="552">
        <f t="shared" ref="F270:F283" si="5">D270*E270</f>
        <v>0</v>
      </c>
    </row>
    <row r="271" spans="1:6" ht="14.25">
      <c r="A271" s="549" t="s">
        <v>1280</v>
      </c>
      <c r="B271" s="553" t="s">
        <v>1402</v>
      </c>
      <c r="C271" s="554" t="s">
        <v>116</v>
      </c>
      <c r="D271" s="554">
        <v>72</v>
      </c>
      <c r="E271" s="665"/>
      <c r="F271" s="552">
        <f t="shared" si="5"/>
        <v>0</v>
      </c>
    </row>
    <row r="272" spans="1:6" ht="14.25">
      <c r="A272" s="549" t="s">
        <v>1280</v>
      </c>
      <c r="B272" s="553" t="s">
        <v>1403</v>
      </c>
      <c r="C272" s="554" t="s">
        <v>116</v>
      </c>
      <c r="D272" s="554">
        <v>40</v>
      </c>
      <c r="E272" s="665"/>
      <c r="F272" s="552">
        <f t="shared" si="5"/>
        <v>0</v>
      </c>
    </row>
    <row r="273" spans="1:6" ht="14.25">
      <c r="A273" s="549" t="s">
        <v>1280</v>
      </c>
      <c r="B273" s="553" t="s">
        <v>1404</v>
      </c>
      <c r="C273" s="554" t="s">
        <v>116</v>
      </c>
      <c r="D273" s="554">
        <v>18</v>
      </c>
      <c r="E273" s="665"/>
      <c r="F273" s="552">
        <f t="shared" si="5"/>
        <v>0</v>
      </c>
    </row>
    <row r="274" spans="1:6" ht="14.25">
      <c r="A274" s="549" t="s">
        <v>1280</v>
      </c>
      <c r="B274" s="553" t="s">
        <v>1405</v>
      </c>
      <c r="C274" s="554" t="s">
        <v>116</v>
      </c>
      <c r="D274" s="554">
        <v>40</v>
      </c>
      <c r="E274" s="665"/>
      <c r="F274" s="552">
        <f t="shared" si="5"/>
        <v>0</v>
      </c>
    </row>
    <row r="275" spans="1:6" ht="14.25">
      <c r="A275" s="549" t="s">
        <v>1280</v>
      </c>
      <c r="B275" s="553" t="s">
        <v>1406</v>
      </c>
      <c r="C275" s="554" t="s">
        <v>116</v>
      </c>
      <c r="D275" s="554">
        <v>868</v>
      </c>
      <c r="E275" s="665"/>
      <c r="F275" s="552">
        <f t="shared" si="5"/>
        <v>0</v>
      </c>
    </row>
    <row r="276" spans="1:6" ht="14.25">
      <c r="A276" s="549" t="s">
        <v>1280</v>
      </c>
      <c r="B276" s="553" t="s">
        <v>1407</v>
      </c>
      <c r="C276" s="554" t="s">
        <v>116</v>
      </c>
      <c r="D276" s="554">
        <v>62</v>
      </c>
      <c r="E276" s="665"/>
      <c r="F276" s="552">
        <f t="shared" si="5"/>
        <v>0</v>
      </c>
    </row>
    <row r="277" spans="1:6" ht="14.25">
      <c r="A277" s="549" t="s">
        <v>1280</v>
      </c>
      <c r="B277" s="553" t="s">
        <v>1408</v>
      </c>
      <c r="C277" s="554" t="s">
        <v>116</v>
      </c>
      <c r="D277" s="554">
        <v>24</v>
      </c>
      <c r="E277" s="665"/>
      <c r="F277" s="552">
        <f t="shared" si="5"/>
        <v>0</v>
      </c>
    </row>
    <row r="278" spans="1:6" ht="14.25">
      <c r="A278" s="549" t="s">
        <v>1280</v>
      </c>
      <c r="B278" s="553" t="s">
        <v>1409</v>
      </c>
      <c r="C278" s="554" t="s">
        <v>116</v>
      </c>
      <c r="D278" s="554">
        <v>1253</v>
      </c>
      <c r="E278" s="665"/>
      <c r="F278" s="552">
        <f t="shared" si="5"/>
        <v>0</v>
      </c>
    </row>
    <row r="279" spans="1:6" ht="14.25">
      <c r="A279" s="549" t="s">
        <v>1280</v>
      </c>
      <c r="B279" s="553" t="s">
        <v>1410</v>
      </c>
      <c r="C279" s="554" t="s">
        <v>116</v>
      </c>
      <c r="D279" s="554">
        <v>48</v>
      </c>
      <c r="E279" s="665"/>
      <c r="F279" s="552">
        <f t="shared" si="5"/>
        <v>0</v>
      </c>
    </row>
    <row r="280" spans="1:6" ht="14.25">
      <c r="A280" s="549" t="s">
        <v>1280</v>
      </c>
      <c r="B280" s="553" t="s">
        <v>1411</v>
      </c>
      <c r="C280" s="554" t="s">
        <v>116</v>
      </c>
      <c r="D280" s="554">
        <v>36</v>
      </c>
      <c r="E280" s="665"/>
      <c r="F280" s="552">
        <f t="shared" si="5"/>
        <v>0</v>
      </c>
    </row>
    <row r="281" spans="1:6" ht="14.25">
      <c r="A281" s="549" t="s">
        <v>1280</v>
      </c>
      <c r="B281" s="555" t="s">
        <v>1412</v>
      </c>
      <c r="C281" s="554" t="s">
        <v>116</v>
      </c>
      <c r="D281" s="554">
        <v>25</v>
      </c>
      <c r="E281" s="665"/>
      <c r="F281" s="552">
        <f t="shared" si="5"/>
        <v>0</v>
      </c>
    </row>
    <row r="282" spans="1:6" ht="14.25">
      <c r="A282" s="549" t="s">
        <v>1280</v>
      </c>
      <c r="B282" s="555" t="s">
        <v>1413</v>
      </c>
      <c r="C282" s="554" t="s">
        <v>116</v>
      </c>
      <c r="D282" s="554">
        <v>300</v>
      </c>
      <c r="E282" s="665"/>
      <c r="F282" s="552">
        <f t="shared" si="5"/>
        <v>0</v>
      </c>
    </row>
    <row r="283" spans="1:6" ht="14.25">
      <c r="A283" s="549" t="s">
        <v>1280</v>
      </c>
      <c r="B283" s="555" t="s">
        <v>1414</v>
      </c>
      <c r="C283" s="554" t="s">
        <v>116</v>
      </c>
      <c r="D283" s="554">
        <v>50</v>
      </c>
      <c r="E283" s="665"/>
      <c r="F283" s="552">
        <f t="shared" si="5"/>
        <v>0</v>
      </c>
    </row>
    <row r="284" spans="1:6">
      <c r="A284" s="549"/>
      <c r="B284" s="553"/>
      <c r="C284" s="554"/>
      <c r="D284" s="554"/>
      <c r="E284" s="665"/>
      <c r="F284" s="552"/>
    </row>
    <row r="285" spans="1:6">
      <c r="A285" s="549"/>
      <c r="B285" s="553"/>
      <c r="C285" s="554"/>
      <c r="D285" s="554"/>
      <c r="E285" s="665"/>
      <c r="F285" s="552"/>
    </row>
    <row r="286" spans="1:6" ht="89.25">
      <c r="A286" s="549" t="s">
        <v>349</v>
      </c>
      <c r="B286" s="556" t="s">
        <v>1415</v>
      </c>
      <c r="C286" s="554"/>
      <c r="D286" s="554"/>
      <c r="E286" s="665"/>
      <c r="F286" s="552"/>
    </row>
    <row r="287" spans="1:6">
      <c r="A287" s="523" t="s">
        <v>1280</v>
      </c>
      <c r="B287" s="557" t="s">
        <v>1416</v>
      </c>
      <c r="C287" s="558" t="s">
        <v>116</v>
      </c>
      <c r="D287" s="554">
        <v>375</v>
      </c>
      <c r="E287" s="665"/>
      <c r="F287" s="552">
        <f t="shared" ref="F287:F290" si="6">D287*E287</f>
        <v>0</v>
      </c>
    </row>
    <row r="288" spans="1:6">
      <c r="A288" s="523" t="s">
        <v>1280</v>
      </c>
      <c r="B288" s="557" t="s">
        <v>1417</v>
      </c>
      <c r="C288" s="558" t="s">
        <v>116</v>
      </c>
      <c r="D288" s="554">
        <v>2500</v>
      </c>
      <c r="E288" s="665"/>
      <c r="F288" s="552">
        <f t="shared" si="6"/>
        <v>0</v>
      </c>
    </row>
    <row r="289" spans="1:6">
      <c r="A289" s="523" t="s">
        <v>1280</v>
      </c>
      <c r="B289" s="557" t="s">
        <v>1418</v>
      </c>
      <c r="C289" s="558" t="s">
        <v>116</v>
      </c>
      <c r="D289" s="554">
        <v>50</v>
      </c>
      <c r="E289" s="665"/>
      <c r="F289" s="552">
        <f t="shared" si="6"/>
        <v>0</v>
      </c>
    </row>
    <row r="290" spans="1:6">
      <c r="A290" s="523" t="s">
        <v>1280</v>
      </c>
      <c r="B290" s="557" t="s">
        <v>1419</v>
      </c>
      <c r="C290" s="558" t="s">
        <v>116</v>
      </c>
      <c r="D290" s="554">
        <v>58</v>
      </c>
      <c r="E290" s="665"/>
      <c r="F290" s="552">
        <f t="shared" si="6"/>
        <v>0</v>
      </c>
    </row>
    <row r="291" spans="1:6">
      <c r="A291" s="549"/>
      <c r="B291" s="553"/>
      <c r="C291" s="554"/>
      <c r="D291" s="554"/>
      <c r="E291" s="665"/>
      <c r="F291" s="552"/>
    </row>
    <row r="292" spans="1:6">
      <c r="A292" s="559"/>
      <c r="B292" s="546"/>
      <c r="C292" s="505"/>
      <c r="D292" s="506"/>
      <c r="E292" s="659"/>
      <c r="F292" s="489"/>
    </row>
    <row r="293" spans="1:6" ht="76.5">
      <c r="A293" s="523" t="s">
        <v>418</v>
      </c>
      <c r="B293" s="560" t="s">
        <v>1420</v>
      </c>
      <c r="C293" s="505" t="s">
        <v>1266</v>
      </c>
      <c r="D293" s="506" t="s">
        <v>1266</v>
      </c>
      <c r="E293" s="659"/>
      <c r="F293" s="489"/>
    </row>
    <row r="294" spans="1:6">
      <c r="A294" s="523" t="s">
        <v>1280</v>
      </c>
      <c r="B294" s="557" t="s">
        <v>1416</v>
      </c>
      <c r="C294" s="558" t="s">
        <v>116</v>
      </c>
      <c r="D294" s="561">
        <v>50</v>
      </c>
      <c r="E294" s="665"/>
      <c r="F294" s="552">
        <f t="shared" ref="F294:F295" si="7">D294*E294</f>
        <v>0</v>
      </c>
    </row>
    <row r="295" spans="1:6">
      <c r="A295" s="523" t="s">
        <v>1280</v>
      </c>
      <c r="B295" s="557" t="s">
        <v>1417</v>
      </c>
      <c r="C295" s="558" t="s">
        <v>116</v>
      </c>
      <c r="D295" s="561">
        <v>25</v>
      </c>
      <c r="E295" s="665"/>
      <c r="F295" s="552">
        <f t="shared" si="7"/>
        <v>0</v>
      </c>
    </row>
    <row r="296" spans="1:6">
      <c r="A296" s="559"/>
      <c r="B296" s="546"/>
      <c r="C296" s="505"/>
      <c r="D296" s="506"/>
      <c r="E296" s="659"/>
      <c r="F296" s="489"/>
    </row>
    <row r="297" spans="1:6">
      <c r="A297" s="559"/>
      <c r="B297" s="546"/>
      <c r="C297" s="505"/>
      <c r="D297" s="506"/>
      <c r="E297" s="659"/>
      <c r="F297" s="489"/>
    </row>
    <row r="298" spans="1:6" ht="25.5">
      <c r="A298" s="523" t="s">
        <v>419</v>
      </c>
      <c r="B298" s="562" t="s">
        <v>1421</v>
      </c>
      <c r="C298" s="563"/>
      <c r="D298" s="564"/>
      <c r="E298" s="666"/>
      <c r="F298" s="565" t="s">
        <v>1266</v>
      </c>
    </row>
    <row r="299" spans="1:6">
      <c r="A299" s="523" t="s">
        <v>1266</v>
      </c>
      <c r="B299" s="562"/>
      <c r="C299" s="563"/>
      <c r="D299" s="564"/>
      <c r="E299" s="666"/>
      <c r="F299" s="565" t="s">
        <v>1266</v>
      </c>
    </row>
    <row r="300" spans="1:6" ht="38.25">
      <c r="A300" s="523" t="s">
        <v>1266</v>
      </c>
      <c r="B300" s="566" t="s">
        <v>1422</v>
      </c>
      <c r="C300" s="563" t="s">
        <v>1423</v>
      </c>
      <c r="D300" s="563">
        <v>13</v>
      </c>
      <c r="E300" s="666"/>
      <c r="F300" s="565">
        <f t="shared" ref="F300:F306" si="8">D300*E300</f>
        <v>0</v>
      </c>
    </row>
    <row r="301" spans="1:6">
      <c r="A301" s="559"/>
      <c r="B301" s="566"/>
      <c r="C301" s="563"/>
      <c r="D301" s="563"/>
      <c r="E301" s="666"/>
      <c r="F301" s="565" t="s">
        <v>1266</v>
      </c>
    </row>
    <row r="302" spans="1:6" ht="38.25">
      <c r="A302" s="523" t="s">
        <v>1266</v>
      </c>
      <c r="B302" s="566" t="s">
        <v>1424</v>
      </c>
      <c r="C302" s="563" t="s">
        <v>1423</v>
      </c>
      <c r="D302" s="563">
        <v>7</v>
      </c>
      <c r="E302" s="666"/>
      <c r="F302" s="565">
        <f t="shared" ref="F302:F304" si="9">D302*E302</f>
        <v>0</v>
      </c>
    </row>
    <row r="303" spans="1:6" ht="38.25">
      <c r="A303" s="523" t="s">
        <v>1266</v>
      </c>
      <c r="B303" s="566" t="s">
        <v>1425</v>
      </c>
      <c r="C303" s="563" t="s">
        <v>1423</v>
      </c>
      <c r="D303" s="563">
        <v>7</v>
      </c>
      <c r="E303" s="666"/>
      <c r="F303" s="565">
        <f t="shared" si="9"/>
        <v>0</v>
      </c>
    </row>
    <row r="304" spans="1:6" ht="25.5">
      <c r="A304" s="523" t="s">
        <v>1266</v>
      </c>
      <c r="B304" s="566" t="s">
        <v>1426</v>
      </c>
      <c r="C304" s="563" t="s">
        <v>1423</v>
      </c>
      <c r="D304" s="563">
        <v>3</v>
      </c>
      <c r="E304" s="666"/>
      <c r="F304" s="565">
        <f t="shared" si="9"/>
        <v>0</v>
      </c>
    </row>
    <row r="305" spans="1:6" ht="38.25">
      <c r="A305" s="523" t="s">
        <v>1266</v>
      </c>
      <c r="B305" s="566" t="s">
        <v>1427</v>
      </c>
      <c r="C305" s="563" t="s">
        <v>1423</v>
      </c>
      <c r="D305" s="563">
        <v>19</v>
      </c>
      <c r="E305" s="666"/>
      <c r="F305" s="565">
        <f t="shared" si="8"/>
        <v>0</v>
      </c>
    </row>
    <row r="306" spans="1:6" ht="25.5">
      <c r="A306" s="523"/>
      <c r="B306" s="566" t="s">
        <v>1428</v>
      </c>
      <c r="C306" s="563" t="s">
        <v>1423</v>
      </c>
      <c r="D306" s="563">
        <v>1</v>
      </c>
      <c r="E306" s="666"/>
      <c r="F306" s="565">
        <f t="shared" si="8"/>
        <v>0</v>
      </c>
    </row>
    <row r="307" spans="1:6">
      <c r="A307" s="523"/>
      <c r="B307" s="566"/>
      <c r="C307" s="563"/>
      <c r="D307" s="563"/>
      <c r="E307" s="666"/>
      <c r="F307" s="565"/>
    </row>
    <row r="308" spans="1:6">
      <c r="A308" s="523"/>
      <c r="E308" s="662"/>
    </row>
    <row r="309" spans="1:6">
      <c r="A309" s="523"/>
      <c r="B309" s="566"/>
      <c r="C309" s="563"/>
      <c r="D309" s="563"/>
      <c r="E309" s="666"/>
      <c r="F309" s="565"/>
    </row>
    <row r="310" spans="1:6">
      <c r="A310" s="523"/>
      <c r="B310" s="567"/>
      <c r="C310" s="568"/>
      <c r="D310" s="569"/>
      <c r="E310" s="652"/>
      <c r="F310" s="247"/>
    </row>
    <row r="311" spans="1:6">
      <c r="A311" s="523"/>
      <c r="B311" s="567"/>
      <c r="C311" s="568"/>
      <c r="D311" s="569"/>
      <c r="E311" s="652"/>
      <c r="F311" s="247"/>
    </row>
    <row r="312" spans="1:6">
      <c r="A312" s="523" t="s">
        <v>420</v>
      </c>
      <c r="B312" s="553" t="s">
        <v>1429</v>
      </c>
      <c r="C312" s="554"/>
      <c r="D312" s="570"/>
      <c r="E312" s="665"/>
      <c r="F312" s="552" t="s">
        <v>1266</v>
      </c>
    </row>
    <row r="313" spans="1:6">
      <c r="A313" s="523"/>
      <c r="B313" s="553"/>
      <c r="C313" s="554"/>
      <c r="D313" s="570"/>
      <c r="E313" s="665"/>
      <c r="F313" s="552" t="s">
        <v>1266</v>
      </c>
    </row>
    <row r="314" spans="1:6" ht="51">
      <c r="A314" s="523"/>
      <c r="B314" s="553" t="s">
        <v>1430</v>
      </c>
      <c r="C314" s="554" t="s">
        <v>1053</v>
      </c>
      <c r="D314" s="554">
        <v>73</v>
      </c>
      <c r="E314" s="665"/>
      <c r="F314" s="552">
        <f t="shared" ref="F314:F316" si="10">D314*E314</f>
        <v>0</v>
      </c>
    </row>
    <row r="315" spans="1:6">
      <c r="A315" s="523"/>
      <c r="B315" s="553"/>
      <c r="C315" s="554"/>
      <c r="D315" s="554"/>
      <c r="E315" s="665"/>
      <c r="F315" s="552" t="s">
        <v>1266</v>
      </c>
    </row>
    <row r="316" spans="1:6" ht="51">
      <c r="A316" s="523"/>
      <c r="B316" s="553" t="s">
        <v>1431</v>
      </c>
      <c r="C316" s="554" t="s">
        <v>1053</v>
      </c>
      <c r="D316" s="554">
        <v>5</v>
      </c>
      <c r="E316" s="665"/>
      <c r="F316" s="552">
        <f t="shared" si="10"/>
        <v>0</v>
      </c>
    </row>
    <row r="317" spans="1:6">
      <c r="A317" s="523"/>
      <c r="B317" s="553"/>
      <c r="C317" s="554"/>
      <c r="D317" s="554"/>
      <c r="E317" s="665"/>
      <c r="F317" s="552" t="s">
        <v>1266</v>
      </c>
    </row>
    <row r="318" spans="1:6">
      <c r="A318" s="523"/>
      <c r="B318" s="553"/>
      <c r="C318" s="554"/>
      <c r="D318" s="554"/>
      <c r="E318" s="665"/>
      <c r="F318" s="552" t="s">
        <v>1266</v>
      </c>
    </row>
    <row r="319" spans="1:6" ht="51">
      <c r="A319" s="523"/>
      <c r="B319" s="553" t="s">
        <v>1432</v>
      </c>
      <c r="C319" s="554" t="s">
        <v>1053</v>
      </c>
      <c r="D319" s="554">
        <v>9</v>
      </c>
      <c r="E319" s="665"/>
      <c r="F319" s="552">
        <f t="shared" ref="F319" si="11">D319*E319</f>
        <v>0</v>
      </c>
    </row>
    <row r="320" spans="1:6">
      <c r="A320" s="523"/>
      <c r="B320" s="553"/>
      <c r="C320" s="554"/>
      <c r="D320" s="554"/>
      <c r="E320" s="665"/>
      <c r="F320" s="552"/>
    </row>
    <row r="321" spans="1:6" ht="63.75">
      <c r="A321" s="523"/>
      <c r="B321" s="553" t="s">
        <v>1433</v>
      </c>
      <c r="C321" s="554" t="s">
        <v>1053</v>
      </c>
      <c r="D321" s="554">
        <v>11</v>
      </c>
      <c r="E321" s="665"/>
      <c r="F321" s="552">
        <f t="shared" ref="F321:F322" si="12">D321*E321</f>
        <v>0</v>
      </c>
    </row>
    <row r="322" spans="1:6" ht="25.5">
      <c r="A322" s="523"/>
      <c r="B322" s="553" t="s">
        <v>1434</v>
      </c>
      <c r="C322" s="554" t="s">
        <v>1423</v>
      </c>
      <c r="D322" s="554">
        <v>1</v>
      </c>
      <c r="E322" s="665"/>
      <c r="F322" s="552">
        <f t="shared" si="12"/>
        <v>0</v>
      </c>
    </row>
    <row r="323" spans="1:6">
      <c r="A323" s="523"/>
      <c r="B323" s="555"/>
      <c r="C323" s="563"/>
      <c r="D323" s="563"/>
      <c r="E323" s="666"/>
      <c r="F323" s="565"/>
    </row>
    <row r="324" spans="1:6">
      <c r="A324" s="523"/>
      <c r="B324" s="555"/>
      <c r="C324" s="563"/>
      <c r="D324" s="563"/>
      <c r="E324" s="666"/>
      <c r="F324" s="565"/>
    </row>
    <row r="325" spans="1:6">
      <c r="A325" s="523"/>
      <c r="B325" s="555"/>
      <c r="C325" s="563"/>
      <c r="D325" s="563"/>
      <c r="E325" s="666"/>
      <c r="F325" s="565"/>
    </row>
    <row r="326" spans="1:6" ht="25.5">
      <c r="A326" s="523" t="s">
        <v>556</v>
      </c>
      <c r="B326" s="571" t="s">
        <v>1435</v>
      </c>
      <c r="C326" s="554" t="s">
        <v>1423</v>
      </c>
      <c r="D326" s="554">
        <v>100</v>
      </c>
      <c r="E326" s="665"/>
      <c r="F326" s="552">
        <f t="shared" ref="F326" si="13">D326*E326</f>
        <v>0</v>
      </c>
    </row>
    <row r="327" spans="1:6">
      <c r="A327" s="523"/>
      <c r="B327" s="567"/>
      <c r="C327" s="568"/>
      <c r="D327" s="569"/>
      <c r="E327" s="652"/>
      <c r="F327" s="247"/>
    </row>
    <row r="328" spans="1:6">
      <c r="A328" s="523"/>
      <c r="B328" s="567"/>
      <c r="C328" s="568"/>
      <c r="D328" s="569"/>
      <c r="E328" s="652"/>
      <c r="F328" s="247"/>
    </row>
    <row r="329" spans="1:6" ht="25.5">
      <c r="A329" s="523" t="s">
        <v>955</v>
      </c>
      <c r="B329" s="567" t="s">
        <v>1436</v>
      </c>
      <c r="C329" s="554" t="s">
        <v>1423</v>
      </c>
      <c r="D329" s="554">
        <v>50</v>
      </c>
      <c r="E329" s="665"/>
      <c r="F329" s="552">
        <f t="shared" ref="F329" si="14">D329*E329</f>
        <v>0</v>
      </c>
    </row>
    <row r="330" spans="1:6">
      <c r="A330" s="523"/>
      <c r="B330" s="567"/>
      <c r="C330" s="568"/>
      <c r="D330" s="569" t="s">
        <v>1266</v>
      </c>
      <c r="E330" s="652"/>
      <c r="F330" s="247"/>
    </row>
    <row r="331" spans="1:6">
      <c r="A331" s="523"/>
      <c r="B331" s="567"/>
      <c r="C331" s="568"/>
      <c r="D331" s="569"/>
      <c r="E331" s="652"/>
      <c r="F331" s="247"/>
    </row>
    <row r="332" spans="1:6" ht="25.5">
      <c r="A332" s="523" t="s">
        <v>1437</v>
      </c>
      <c r="B332" s="566" t="s">
        <v>1438</v>
      </c>
      <c r="C332" s="563" t="s">
        <v>8</v>
      </c>
      <c r="D332" s="563">
        <v>3</v>
      </c>
      <c r="E332" s="666"/>
      <c r="F332" s="565">
        <f>D332*E332</f>
        <v>0</v>
      </c>
    </row>
    <row r="333" spans="1:6">
      <c r="A333" s="523"/>
      <c r="B333" s="566"/>
      <c r="C333" s="563"/>
      <c r="D333" s="563"/>
      <c r="E333" s="666"/>
      <c r="F333" s="565"/>
    </row>
    <row r="334" spans="1:6">
      <c r="A334" s="523"/>
      <c r="B334" s="566"/>
      <c r="C334" s="563"/>
      <c r="D334" s="563"/>
      <c r="E334" s="666"/>
      <c r="F334" s="565"/>
    </row>
    <row r="335" spans="1:6" ht="25.5">
      <c r="A335" s="523" t="s">
        <v>1439</v>
      </c>
      <c r="B335" s="566" t="s">
        <v>1440</v>
      </c>
      <c r="C335" s="563" t="s">
        <v>8</v>
      </c>
      <c r="D335" s="563">
        <v>1</v>
      </c>
      <c r="E335" s="666"/>
      <c r="F335" s="565">
        <f>D335*E335</f>
        <v>0</v>
      </c>
    </row>
    <row r="336" spans="1:6">
      <c r="A336" s="523"/>
      <c r="B336" s="567"/>
      <c r="C336" s="568"/>
      <c r="D336" s="569"/>
      <c r="E336" s="652"/>
      <c r="F336" s="247"/>
    </row>
    <row r="337" spans="1:6" ht="76.5">
      <c r="A337" s="523" t="s">
        <v>1441</v>
      </c>
      <c r="B337" s="567" t="s">
        <v>1442</v>
      </c>
      <c r="C337" s="572" t="s">
        <v>299</v>
      </c>
      <c r="D337" s="572">
        <v>1</v>
      </c>
      <c r="E337" s="667"/>
      <c r="F337" s="573">
        <f>D337*E337</f>
        <v>0</v>
      </c>
    </row>
    <row r="338" spans="1:6">
      <c r="A338" s="523"/>
      <c r="B338" s="567"/>
      <c r="C338" s="568"/>
      <c r="D338" s="569"/>
      <c r="E338" s="652"/>
      <c r="F338" s="247"/>
    </row>
    <row r="339" spans="1:6">
      <c r="A339" s="523"/>
      <c r="B339" s="567"/>
      <c r="C339" s="568"/>
      <c r="D339" s="569"/>
      <c r="E339" s="652"/>
      <c r="F339" s="247"/>
    </row>
    <row r="340" spans="1:6">
      <c r="A340" s="574"/>
      <c r="B340" s="575"/>
      <c r="C340" s="576"/>
      <c r="D340" s="575"/>
      <c r="E340" s="668"/>
      <c r="F340" s="577"/>
    </row>
    <row r="341" spans="1:6" ht="216.75">
      <c r="A341" s="523" t="s">
        <v>1443</v>
      </c>
      <c r="B341" s="567" t="s">
        <v>1444</v>
      </c>
      <c r="C341" s="578" t="s">
        <v>1053</v>
      </c>
      <c r="D341" s="579">
        <v>1</v>
      </c>
      <c r="E341" s="669"/>
      <c r="F341" s="250">
        <f t="shared" ref="F341" si="15">D341*E341</f>
        <v>0</v>
      </c>
    </row>
    <row r="342" spans="1:6">
      <c r="A342" s="523"/>
      <c r="B342" s="567"/>
      <c r="C342" s="505"/>
      <c r="D342" s="506"/>
      <c r="E342" s="652"/>
      <c r="F342" s="247"/>
    </row>
    <row r="343" spans="1:6" ht="51">
      <c r="A343" s="523" t="s">
        <v>1445</v>
      </c>
      <c r="B343" s="567" t="s">
        <v>1446</v>
      </c>
      <c r="C343" s="578" t="s">
        <v>8</v>
      </c>
      <c r="D343" s="579">
        <v>2</v>
      </c>
      <c r="E343" s="669"/>
      <c r="F343" s="250">
        <f t="shared" ref="F343" si="16">D343*E343</f>
        <v>0</v>
      </c>
    </row>
    <row r="344" spans="1:6">
      <c r="A344" s="523"/>
      <c r="B344" s="567"/>
      <c r="C344" s="505"/>
      <c r="D344" s="506"/>
      <c r="E344" s="652"/>
      <c r="F344" s="247"/>
    </row>
    <row r="345" spans="1:6">
      <c r="A345" s="523"/>
      <c r="B345" s="567"/>
      <c r="C345" s="505"/>
      <c r="D345" s="506"/>
      <c r="E345" s="652"/>
      <c r="F345" s="247"/>
    </row>
    <row r="346" spans="1:6">
      <c r="A346" s="523"/>
      <c r="B346" s="567"/>
      <c r="C346" s="568"/>
      <c r="D346" s="569"/>
      <c r="E346" s="652"/>
      <c r="F346" s="247"/>
    </row>
    <row r="347" spans="1:6">
      <c r="A347" s="523"/>
      <c r="B347" s="567"/>
      <c r="C347" s="568"/>
      <c r="D347" s="569"/>
      <c r="E347" s="652"/>
      <c r="F347" s="247"/>
    </row>
    <row r="348" spans="1:6" ht="127.5">
      <c r="A348" s="523" t="s">
        <v>1447</v>
      </c>
      <c r="B348" s="567" t="s">
        <v>1448</v>
      </c>
      <c r="C348" s="578" t="s">
        <v>8</v>
      </c>
      <c r="D348" s="579">
        <v>1</v>
      </c>
      <c r="E348" s="669"/>
      <c r="F348" s="250">
        <f t="shared" ref="F348" si="17">D348*E348</f>
        <v>0</v>
      </c>
    </row>
    <row r="349" spans="1:6">
      <c r="A349" s="523"/>
      <c r="B349" s="567"/>
      <c r="C349" s="578"/>
      <c r="D349" s="579"/>
      <c r="E349" s="669"/>
      <c r="F349" s="250"/>
    </row>
    <row r="350" spans="1:6" ht="89.25">
      <c r="A350" s="523" t="s">
        <v>1449</v>
      </c>
      <c r="B350" s="567" t="s">
        <v>1450</v>
      </c>
      <c r="C350" s="578" t="s">
        <v>8</v>
      </c>
      <c r="D350" s="579">
        <v>1</v>
      </c>
      <c r="E350" s="669"/>
      <c r="F350" s="250">
        <f t="shared" ref="F350:F352" si="18">D350*E350</f>
        <v>0</v>
      </c>
    </row>
    <row r="351" spans="1:6" ht="38.25">
      <c r="A351" s="523" t="s">
        <v>1451</v>
      </c>
      <c r="B351" s="567" t="s">
        <v>1452</v>
      </c>
      <c r="C351" s="578" t="s">
        <v>8</v>
      </c>
      <c r="D351" s="579">
        <v>1</v>
      </c>
      <c r="E351" s="669"/>
      <c r="F351" s="250">
        <f t="shared" si="18"/>
        <v>0</v>
      </c>
    </row>
    <row r="352" spans="1:6" ht="38.25">
      <c r="A352" s="523" t="s">
        <v>1453</v>
      </c>
      <c r="B352" s="567" t="s">
        <v>1454</v>
      </c>
      <c r="C352" s="578" t="s">
        <v>8</v>
      </c>
      <c r="D352" s="579">
        <v>1</v>
      </c>
      <c r="E352" s="669"/>
      <c r="F352" s="250">
        <f t="shared" si="18"/>
        <v>0</v>
      </c>
    </row>
    <row r="353" spans="1:13">
      <c r="A353" s="523"/>
      <c r="B353" s="567"/>
      <c r="C353" s="578"/>
      <c r="D353" s="579"/>
      <c r="E353" s="669"/>
      <c r="F353" s="250"/>
    </row>
    <row r="354" spans="1:13" ht="38.25">
      <c r="A354" s="523" t="s">
        <v>1455</v>
      </c>
      <c r="B354" s="567" t="s">
        <v>1456</v>
      </c>
      <c r="C354" s="578" t="s">
        <v>8</v>
      </c>
      <c r="D354" s="579">
        <v>1</v>
      </c>
      <c r="E354" s="669"/>
      <c r="F354" s="250">
        <f t="shared" ref="F354" si="19">D354*E354</f>
        <v>0</v>
      </c>
    </row>
    <row r="355" spans="1:13">
      <c r="A355" s="523"/>
      <c r="B355" s="567"/>
      <c r="C355" s="578"/>
      <c r="D355" s="579"/>
      <c r="E355" s="669"/>
      <c r="F355" s="250"/>
    </row>
    <row r="356" spans="1:13" ht="25.5">
      <c r="A356" s="523" t="s">
        <v>1457</v>
      </c>
      <c r="B356" s="567" t="s">
        <v>1458</v>
      </c>
      <c r="C356" s="578" t="s">
        <v>8</v>
      </c>
      <c r="D356" s="579">
        <v>1</v>
      </c>
      <c r="E356" s="669"/>
      <c r="F356" s="250">
        <f t="shared" ref="F356" si="20">D356*E356</f>
        <v>0</v>
      </c>
    </row>
    <row r="357" spans="1:13">
      <c r="A357" s="523"/>
      <c r="B357" s="567"/>
      <c r="C357" s="568"/>
      <c r="D357" s="569"/>
      <c r="E357" s="652"/>
      <c r="F357" s="247"/>
    </row>
    <row r="358" spans="1:13" ht="38.25">
      <c r="A358" s="523" t="s">
        <v>1459</v>
      </c>
      <c r="B358" s="504" t="s">
        <v>1460</v>
      </c>
      <c r="C358" s="525" t="s">
        <v>1053</v>
      </c>
      <c r="D358" s="580">
        <v>1</v>
      </c>
      <c r="E358" s="669"/>
      <c r="F358" s="250">
        <f t="shared" ref="F358" si="21">D358*E358</f>
        <v>0</v>
      </c>
    </row>
    <row r="359" spans="1:13">
      <c r="A359" s="523"/>
      <c r="B359" s="567"/>
      <c r="C359" s="568"/>
      <c r="D359" s="569"/>
      <c r="E359" s="652"/>
      <c r="F359" s="247"/>
    </row>
    <row r="360" spans="1:13">
      <c r="A360" s="523"/>
      <c r="B360" s="567"/>
      <c r="C360" s="568"/>
      <c r="D360" s="569"/>
      <c r="E360" s="652"/>
      <c r="F360" s="247"/>
    </row>
    <row r="361" spans="1:13">
      <c r="A361" s="523"/>
      <c r="B361" s="567"/>
      <c r="C361" s="568"/>
      <c r="D361" s="569"/>
      <c r="E361" s="652"/>
      <c r="F361" s="247"/>
    </row>
    <row r="362" spans="1:13" ht="89.25">
      <c r="A362" s="523" t="s">
        <v>1461</v>
      </c>
      <c r="B362" s="567" t="s">
        <v>1462</v>
      </c>
      <c r="C362" s="525" t="s">
        <v>116</v>
      </c>
      <c r="D362" s="580">
        <v>8</v>
      </c>
      <c r="E362" s="669"/>
      <c r="F362" s="250">
        <f t="shared" ref="F362" si="22">D362*E362</f>
        <v>0</v>
      </c>
      <c r="L362" s="581"/>
      <c r="M362" s="581"/>
    </row>
    <row r="363" spans="1:13">
      <c r="A363" s="523"/>
      <c r="B363" s="567"/>
      <c r="C363" s="525"/>
      <c r="D363" s="580"/>
      <c r="E363" s="669"/>
      <c r="F363" s="250"/>
      <c r="H363" s="582"/>
      <c r="I363" s="582"/>
      <c r="J363" s="582"/>
      <c r="K363" s="582"/>
      <c r="L363" s="581"/>
      <c r="M363" s="581"/>
    </row>
    <row r="364" spans="1:13">
      <c r="E364" s="662"/>
    </row>
    <row r="365" spans="1:13" ht="38.25">
      <c r="A365" s="583" t="s">
        <v>1463</v>
      </c>
      <c r="B365" s="584" t="s">
        <v>1464</v>
      </c>
      <c r="E365" s="662"/>
    </row>
    <row r="366" spans="1:13" ht="25.5">
      <c r="B366" s="504" t="s">
        <v>1465</v>
      </c>
      <c r="C366" s="585" t="s">
        <v>8</v>
      </c>
      <c r="D366" s="585">
        <v>1</v>
      </c>
      <c r="E366" s="670"/>
      <c r="F366" s="586">
        <f>+D366*E366</f>
        <v>0</v>
      </c>
    </row>
    <row r="367" spans="1:13" ht="25.5">
      <c r="B367" s="507" t="s">
        <v>1466</v>
      </c>
      <c r="C367" s="585" t="s">
        <v>8</v>
      </c>
      <c r="D367" s="585">
        <v>1</v>
      </c>
      <c r="E367" s="670"/>
      <c r="F367" s="586">
        <f>+D367*E367</f>
        <v>0</v>
      </c>
    </row>
    <row r="368" spans="1:13" ht="25.5">
      <c r="B368" s="507" t="s">
        <v>1467</v>
      </c>
      <c r="C368" s="585" t="s">
        <v>8</v>
      </c>
      <c r="D368" s="585">
        <v>2</v>
      </c>
      <c r="E368" s="670"/>
      <c r="F368" s="586">
        <f>+D368*E368</f>
        <v>0</v>
      </c>
    </row>
    <row r="369" spans="1:6">
      <c r="E369" s="662"/>
    </row>
    <row r="370" spans="1:6">
      <c r="E370" s="662"/>
    </row>
    <row r="371" spans="1:6">
      <c r="E371" s="662"/>
    </row>
    <row r="372" spans="1:6" ht="76.5">
      <c r="A372" s="583" t="s">
        <v>1468</v>
      </c>
      <c r="B372" s="584" t="s">
        <v>1469</v>
      </c>
      <c r="C372" s="500" t="s">
        <v>8</v>
      </c>
      <c r="D372" s="585">
        <v>10</v>
      </c>
      <c r="E372" s="670"/>
      <c r="F372" s="586">
        <f t="shared" ref="F372" si="23">+D372*E372</f>
        <v>0</v>
      </c>
    </row>
    <row r="373" spans="1:6">
      <c r="A373" s="587"/>
      <c r="B373" s="584"/>
      <c r="C373" s="500"/>
      <c r="D373" s="585"/>
      <c r="E373" s="670"/>
      <c r="F373" s="586"/>
    </row>
    <row r="374" spans="1:6">
      <c r="E374" s="662"/>
    </row>
    <row r="375" spans="1:6" ht="38.25">
      <c r="A375" s="585" t="s">
        <v>1470</v>
      </c>
      <c r="B375" s="507" t="s">
        <v>1471</v>
      </c>
      <c r="C375" s="489" t="s">
        <v>1053</v>
      </c>
      <c r="D375" s="489">
        <v>1</v>
      </c>
      <c r="E375" s="655"/>
      <c r="F375" s="511">
        <f>+D375*E375</f>
        <v>0</v>
      </c>
    </row>
    <row r="376" spans="1:6">
      <c r="A376" s="489"/>
      <c r="B376" s="489"/>
      <c r="C376" s="489"/>
      <c r="D376" s="489"/>
      <c r="E376" s="655"/>
      <c r="F376" s="511"/>
    </row>
    <row r="377" spans="1:6">
      <c r="A377" s="489"/>
      <c r="B377" s="489"/>
      <c r="C377" s="489"/>
      <c r="D377" s="489"/>
      <c r="E377" s="655"/>
      <c r="F377" s="511"/>
    </row>
    <row r="378" spans="1:6" ht="38.25">
      <c r="A378" s="585" t="s">
        <v>1472</v>
      </c>
      <c r="B378" s="507" t="s">
        <v>1473</v>
      </c>
      <c r="C378" s="489" t="s">
        <v>1053</v>
      </c>
      <c r="D378" s="489">
        <v>1</v>
      </c>
      <c r="E378" s="655"/>
      <c r="F378" s="511">
        <f>+D378*E378</f>
        <v>0</v>
      </c>
    </row>
    <row r="379" spans="1:6">
      <c r="E379" s="662"/>
    </row>
    <row r="380" spans="1:6">
      <c r="A380" s="251"/>
      <c r="B380" s="252" t="s">
        <v>1474</v>
      </c>
      <c r="C380" s="253" t="s">
        <v>1475</v>
      </c>
      <c r="D380" s="254"/>
      <c r="E380" s="671"/>
      <c r="F380" s="254">
        <f>SUM(F50:F379)</f>
        <v>0</v>
      </c>
    </row>
    <row r="381" spans="1:6">
      <c r="A381" s="244"/>
      <c r="B381" s="497"/>
      <c r="C381" s="242"/>
      <c r="D381" s="243"/>
      <c r="E381" s="659"/>
      <c r="F381" s="489"/>
    </row>
    <row r="382" spans="1:6">
      <c r="A382" s="497"/>
      <c r="B382" s="497"/>
      <c r="C382" s="497"/>
      <c r="D382" s="497"/>
      <c r="E382" s="659"/>
      <c r="F382" s="496"/>
    </row>
    <row r="383" spans="1:6">
      <c r="A383" s="497"/>
      <c r="B383" s="497"/>
      <c r="C383" s="497"/>
      <c r="D383" s="497"/>
      <c r="E383" s="659"/>
      <c r="F383" s="496"/>
    </row>
    <row r="384" spans="1:6">
      <c r="A384" s="497"/>
      <c r="B384" s="497"/>
      <c r="C384" s="497"/>
      <c r="D384" s="497"/>
      <c r="E384" s="659"/>
      <c r="F384" s="496"/>
    </row>
    <row r="385" spans="1:6" ht="25.5">
      <c r="A385" s="240" t="s">
        <v>1476</v>
      </c>
      <c r="B385" s="241" t="s">
        <v>1477</v>
      </c>
      <c r="C385" s="242"/>
      <c r="D385" s="243"/>
      <c r="E385" s="659"/>
      <c r="F385" s="496"/>
    </row>
    <row r="386" spans="1:6">
      <c r="A386" s="497"/>
      <c r="B386" s="497"/>
      <c r="C386" s="497"/>
      <c r="D386" s="497"/>
      <c r="E386" s="659"/>
      <c r="F386" s="496"/>
    </row>
    <row r="387" spans="1:6" ht="38.25">
      <c r="A387" s="514" t="s">
        <v>15</v>
      </c>
      <c r="B387" s="567" t="s">
        <v>1478</v>
      </c>
      <c r="E387" s="662"/>
    </row>
    <row r="388" spans="1:6" ht="14.25">
      <c r="A388" s="514"/>
      <c r="B388" s="567" t="s">
        <v>1479</v>
      </c>
      <c r="C388" s="505" t="s">
        <v>1480</v>
      </c>
      <c r="D388" s="506">
        <v>1.44</v>
      </c>
      <c r="E388" s="659"/>
      <c r="F388" s="247">
        <f>D388*E388</f>
        <v>0</v>
      </c>
    </row>
    <row r="389" spans="1:6">
      <c r="A389" s="530"/>
      <c r="B389" s="567"/>
      <c r="C389" s="505"/>
      <c r="D389" s="506"/>
      <c r="E389" s="659"/>
      <c r="F389" s="496"/>
    </row>
    <row r="390" spans="1:6" ht="25.5">
      <c r="A390" s="514" t="s">
        <v>16</v>
      </c>
      <c r="B390" s="567" t="s">
        <v>1481</v>
      </c>
      <c r="C390" s="505" t="s">
        <v>1480</v>
      </c>
      <c r="D390" s="506">
        <v>0.22</v>
      </c>
      <c r="E390" s="659"/>
      <c r="F390" s="247">
        <f>D390*E390</f>
        <v>0</v>
      </c>
    </row>
    <row r="391" spans="1:6">
      <c r="A391" s="514"/>
      <c r="B391" s="567"/>
      <c r="C391" s="505"/>
      <c r="D391" s="506"/>
      <c r="E391" s="659"/>
      <c r="F391" s="247"/>
    </row>
    <row r="392" spans="1:6">
      <c r="A392" s="530"/>
      <c r="B392" s="509"/>
      <c r="C392" s="505"/>
      <c r="D392" s="506"/>
      <c r="E392" s="659"/>
      <c r="F392" s="247"/>
    </row>
    <row r="393" spans="1:6" ht="76.5">
      <c r="A393" s="514" t="s">
        <v>19</v>
      </c>
      <c r="B393" s="567" t="s">
        <v>1482</v>
      </c>
      <c r="C393" s="505"/>
      <c r="D393" s="506"/>
      <c r="E393" s="659"/>
      <c r="F393" s="496"/>
    </row>
    <row r="394" spans="1:6">
      <c r="A394" s="523" t="s">
        <v>1280</v>
      </c>
      <c r="B394" s="567" t="s">
        <v>1483</v>
      </c>
      <c r="C394" s="505"/>
      <c r="D394" s="506"/>
      <c r="E394" s="659"/>
      <c r="F394" s="496"/>
    </row>
    <row r="395" spans="1:6">
      <c r="A395" s="523" t="s">
        <v>1280</v>
      </c>
      <c r="B395" s="567" t="s">
        <v>1484</v>
      </c>
      <c r="C395" s="505"/>
      <c r="D395" s="506"/>
      <c r="E395" s="659"/>
      <c r="F395" s="496"/>
    </row>
    <row r="396" spans="1:6">
      <c r="A396" s="523" t="s">
        <v>1280</v>
      </c>
      <c r="B396" s="567" t="s">
        <v>1485</v>
      </c>
      <c r="C396" s="505"/>
      <c r="D396" s="506"/>
      <c r="E396" s="659"/>
      <c r="F396" s="496"/>
    </row>
    <row r="397" spans="1:6" ht="25.5">
      <c r="A397" s="523" t="s">
        <v>1280</v>
      </c>
      <c r="B397" s="567" t="s">
        <v>1486</v>
      </c>
      <c r="C397" s="505"/>
      <c r="D397" s="506"/>
      <c r="E397" s="659"/>
      <c r="F397" s="496"/>
    </row>
    <row r="398" spans="1:6">
      <c r="A398" s="514"/>
      <c r="B398" s="567" t="s">
        <v>1487</v>
      </c>
      <c r="C398" s="505" t="s">
        <v>8</v>
      </c>
      <c r="D398" s="506">
        <v>1</v>
      </c>
      <c r="E398" s="659"/>
      <c r="F398" s="247">
        <f>D398*E398</f>
        <v>0</v>
      </c>
    </row>
    <row r="399" spans="1:6">
      <c r="A399" s="514"/>
      <c r="B399" s="567"/>
      <c r="C399" s="505"/>
      <c r="D399" s="506"/>
      <c r="E399" s="659"/>
      <c r="F399" s="496"/>
    </row>
    <row r="400" spans="1:6">
      <c r="A400" s="514"/>
      <c r="B400" s="567"/>
      <c r="C400" s="505"/>
      <c r="D400" s="506"/>
      <c r="E400" s="659"/>
      <c r="F400" s="496"/>
    </row>
    <row r="401" spans="1:6" ht="51">
      <c r="A401" s="514" t="s">
        <v>20</v>
      </c>
      <c r="B401" s="567" t="s">
        <v>1488</v>
      </c>
      <c r="E401" s="662"/>
    </row>
    <row r="402" spans="1:6" ht="14.25">
      <c r="A402" s="530"/>
      <c r="B402" s="588" t="s">
        <v>1489</v>
      </c>
      <c r="C402" s="505" t="s">
        <v>1480</v>
      </c>
      <c r="D402" s="506">
        <v>2.4</v>
      </c>
      <c r="E402" s="659"/>
      <c r="F402" s="247">
        <f>D402*E402</f>
        <v>0</v>
      </c>
    </row>
    <row r="403" spans="1:6">
      <c r="A403" s="530"/>
      <c r="B403" s="588"/>
      <c r="C403" s="505"/>
      <c r="D403" s="506"/>
      <c r="E403" s="659"/>
      <c r="F403" s="247"/>
    </row>
    <row r="404" spans="1:6">
      <c r="A404" s="530"/>
      <c r="B404" s="567"/>
      <c r="C404" s="505"/>
      <c r="D404" s="506"/>
      <c r="E404" s="659"/>
      <c r="F404" s="496"/>
    </row>
    <row r="405" spans="1:6" ht="25.5">
      <c r="A405" s="514" t="s">
        <v>82</v>
      </c>
      <c r="B405" s="567" t="s">
        <v>1490</v>
      </c>
      <c r="C405" s="525" t="s">
        <v>1266</v>
      </c>
      <c r="D405" s="580" t="s">
        <v>1266</v>
      </c>
      <c r="E405" s="672"/>
      <c r="F405" s="250" t="s">
        <v>1266</v>
      </c>
    </row>
    <row r="406" spans="1:6" ht="25.5">
      <c r="A406" s="514"/>
      <c r="B406" s="567" t="s">
        <v>1491</v>
      </c>
      <c r="C406" s="525" t="s">
        <v>116</v>
      </c>
      <c r="D406" s="580">
        <v>25</v>
      </c>
      <c r="E406" s="672"/>
      <c r="F406" s="250">
        <f>D406*E406</f>
        <v>0</v>
      </c>
    </row>
    <row r="407" spans="1:6">
      <c r="A407" s="514"/>
      <c r="B407" s="567"/>
      <c r="C407" s="525"/>
      <c r="D407" s="580"/>
      <c r="E407" s="672"/>
      <c r="F407" s="250"/>
    </row>
    <row r="408" spans="1:6">
      <c r="A408" s="514"/>
      <c r="B408" s="567"/>
      <c r="C408" s="525"/>
      <c r="D408" s="580"/>
      <c r="E408" s="672"/>
      <c r="F408" s="250"/>
    </row>
    <row r="409" spans="1:6" ht="38.25">
      <c r="A409" s="514" t="s">
        <v>83</v>
      </c>
      <c r="B409" s="589" t="s">
        <v>1492</v>
      </c>
      <c r="C409" s="505" t="s">
        <v>1053</v>
      </c>
      <c r="D409" s="506">
        <v>1</v>
      </c>
      <c r="E409" s="659"/>
      <c r="F409" s="247">
        <f>D409*E409</f>
        <v>0</v>
      </c>
    </row>
    <row r="410" spans="1:6" ht="76.5">
      <c r="A410" s="523"/>
      <c r="B410" s="590" t="s">
        <v>1493</v>
      </c>
      <c r="C410" s="525"/>
      <c r="E410" s="662"/>
    </row>
    <row r="411" spans="1:6" ht="25.5">
      <c r="A411" s="523"/>
      <c r="B411" s="591" t="s">
        <v>1494</v>
      </c>
      <c r="C411" s="525" t="s">
        <v>1266</v>
      </c>
      <c r="D411" s="592"/>
      <c r="E411" s="673"/>
      <c r="F411" s="593"/>
    </row>
    <row r="412" spans="1:6" ht="38.25">
      <c r="A412" s="523"/>
      <c r="B412" s="591" t="s">
        <v>1495</v>
      </c>
      <c r="C412" s="525" t="s">
        <v>1266</v>
      </c>
      <c r="D412" s="592"/>
      <c r="E412" s="673"/>
      <c r="F412" s="593"/>
    </row>
    <row r="413" spans="1:6" ht="25.5">
      <c r="A413" s="523"/>
      <c r="B413" s="590" t="s">
        <v>1496</v>
      </c>
      <c r="C413" s="525" t="s">
        <v>1266</v>
      </c>
      <c r="D413" s="592"/>
      <c r="E413" s="673"/>
      <c r="F413" s="593"/>
    </row>
    <row r="414" spans="1:6" ht="25.5">
      <c r="A414" s="523"/>
      <c r="B414" s="590" t="s">
        <v>1497</v>
      </c>
      <c r="C414" s="525" t="s">
        <v>1266</v>
      </c>
      <c r="D414" s="592"/>
      <c r="E414" s="673"/>
      <c r="F414" s="593"/>
    </row>
    <row r="415" spans="1:6" ht="25.5">
      <c r="A415" s="523"/>
      <c r="B415" s="590" t="s">
        <v>1498</v>
      </c>
      <c r="C415" s="525" t="s">
        <v>1266</v>
      </c>
      <c r="D415" s="592"/>
      <c r="E415" s="673"/>
      <c r="F415" s="593"/>
    </row>
    <row r="416" spans="1:6">
      <c r="A416" s="523"/>
      <c r="B416" s="591" t="s">
        <v>1499</v>
      </c>
      <c r="C416" s="525" t="s">
        <v>1266</v>
      </c>
      <c r="D416" s="592"/>
      <c r="E416" s="673"/>
      <c r="F416" s="593"/>
    </row>
    <row r="417" spans="1:6" ht="25.5">
      <c r="A417" s="523"/>
      <c r="B417" s="591" t="s">
        <v>1500</v>
      </c>
      <c r="C417" s="525" t="s">
        <v>1266</v>
      </c>
      <c r="D417" s="592"/>
      <c r="E417" s="673"/>
      <c r="F417" s="593"/>
    </row>
    <row r="418" spans="1:6" ht="38.25">
      <c r="A418" s="523"/>
      <c r="B418" s="591" t="s">
        <v>1501</v>
      </c>
      <c r="C418" s="525" t="s">
        <v>1266</v>
      </c>
      <c r="D418" s="592"/>
      <c r="E418" s="673"/>
      <c r="F418" s="593"/>
    </row>
    <row r="419" spans="1:6" ht="38.25">
      <c r="A419" s="523"/>
      <c r="B419" s="591" t="s">
        <v>1502</v>
      </c>
      <c r="C419" s="525" t="s">
        <v>1266</v>
      </c>
      <c r="D419" s="592"/>
      <c r="E419" s="673"/>
      <c r="F419" s="593"/>
    </row>
    <row r="420" spans="1:6" ht="25.5">
      <c r="A420" s="523"/>
      <c r="B420" s="591" t="s">
        <v>1503</v>
      </c>
      <c r="C420" s="525"/>
      <c r="D420" s="592"/>
      <c r="E420" s="673"/>
      <c r="F420" s="593"/>
    </row>
    <row r="421" spans="1:6" ht="25.5">
      <c r="A421" s="523"/>
      <c r="B421" s="591" t="s">
        <v>1504</v>
      </c>
      <c r="C421" s="525" t="s">
        <v>1266</v>
      </c>
      <c r="D421" s="592"/>
      <c r="E421" s="673"/>
      <c r="F421" s="593"/>
    </row>
    <row r="422" spans="1:6">
      <c r="A422" s="523"/>
      <c r="B422" s="594" t="s">
        <v>1266</v>
      </c>
      <c r="C422" s="505"/>
      <c r="D422" s="592"/>
      <c r="E422" s="673"/>
      <c r="F422" s="593"/>
    </row>
    <row r="423" spans="1:6">
      <c r="A423" s="523"/>
      <c r="B423" s="595"/>
      <c r="C423" s="505"/>
      <c r="D423" s="592"/>
      <c r="E423" s="673"/>
      <c r="F423" s="593"/>
    </row>
    <row r="424" spans="1:6" ht="25.5">
      <c r="A424" s="514" t="s">
        <v>178</v>
      </c>
      <c r="B424" s="567" t="s">
        <v>1505</v>
      </c>
      <c r="C424" s="505"/>
      <c r="D424" s="506"/>
      <c r="E424" s="659"/>
      <c r="F424" s="496"/>
    </row>
    <row r="425" spans="1:6">
      <c r="A425" s="523" t="s">
        <v>1280</v>
      </c>
      <c r="B425" s="567" t="s">
        <v>1506</v>
      </c>
      <c r="C425" s="505" t="s">
        <v>116</v>
      </c>
      <c r="D425" s="506">
        <v>986</v>
      </c>
      <c r="E425" s="659"/>
      <c r="F425" s="247">
        <f>D425*E425</f>
        <v>0</v>
      </c>
    </row>
    <row r="426" spans="1:6">
      <c r="A426" s="523" t="s">
        <v>1280</v>
      </c>
      <c r="B426" s="567" t="s">
        <v>1507</v>
      </c>
      <c r="C426" s="505" t="s">
        <v>116</v>
      </c>
      <c r="D426" s="506">
        <v>300</v>
      </c>
      <c r="E426" s="659"/>
      <c r="F426" s="247">
        <f>D426*E426</f>
        <v>0</v>
      </c>
    </row>
    <row r="427" spans="1:6">
      <c r="A427" s="523"/>
      <c r="B427" s="567"/>
      <c r="C427" s="505"/>
      <c r="D427" s="506"/>
      <c r="E427" s="659"/>
      <c r="F427" s="496"/>
    </row>
    <row r="428" spans="1:6" ht="38.25">
      <c r="A428" s="523" t="s">
        <v>678</v>
      </c>
      <c r="B428" s="567" t="s">
        <v>1508</v>
      </c>
      <c r="C428" s="505"/>
      <c r="D428" s="506"/>
      <c r="E428" s="659"/>
      <c r="F428" s="496"/>
    </row>
    <row r="429" spans="1:6">
      <c r="A429" s="523" t="s">
        <v>1280</v>
      </c>
      <c r="B429" s="567" t="s">
        <v>1509</v>
      </c>
      <c r="C429" s="505" t="s">
        <v>116</v>
      </c>
      <c r="D429" s="506">
        <v>450</v>
      </c>
      <c r="E429" s="659"/>
      <c r="F429" s="247">
        <f>D429*E429</f>
        <v>0</v>
      </c>
    </row>
    <row r="430" spans="1:6">
      <c r="A430" s="523" t="s">
        <v>1280</v>
      </c>
      <c r="B430" s="567" t="s">
        <v>1510</v>
      </c>
      <c r="C430" s="505" t="s">
        <v>116</v>
      </c>
      <c r="D430" s="506">
        <v>50</v>
      </c>
      <c r="E430" s="659"/>
      <c r="F430" s="247">
        <f>D430*E430</f>
        <v>0</v>
      </c>
    </row>
    <row r="431" spans="1:6">
      <c r="A431" s="523" t="s">
        <v>1280</v>
      </c>
      <c r="B431" s="567" t="s">
        <v>1511</v>
      </c>
      <c r="C431" s="505" t="s">
        <v>116</v>
      </c>
      <c r="D431" s="506">
        <v>25</v>
      </c>
      <c r="E431" s="659"/>
      <c r="F431" s="247">
        <f>D431*E431</f>
        <v>0</v>
      </c>
    </row>
    <row r="432" spans="1:6">
      <c r="A432" s="523"/>
      <c r="B432" s="567"/>
      <c r="C432" s="505"/>
      <c r="D432" s="506"/>
      <c r="E432" s="659"/>
      <c r="F432" s="247"/>
    </row>
    <row r="433" spans="1:6">
      <c r="A433" s="523"/>
      <c r="B433" s="567"/>
      <c r="C433" s="505"/>
      <c r="D433" s="506"/>
      <c r="E433" s="659"/>
      <c r="F433" s="247"/>
    </row>
    <row r="434" spans="1:6" ht="51">
      <c r="A434" s="596" t="s">
        <v>682</v>
      </c>
      <c r="B434" s="567" t="s">
        <v>1512</v>
      </c>
      <c r="C434" s="525" t="s">
        <v>8</v>
      </c>
      <c r="D434" s="580">
        <v>16</v>
      </c>
      <c r="E434" s="672"/>
      <c r="F434" s="250">
        <f>D434*E434</f>
        <v>0</v>
      </c>
    </row>
    <row r="435" spans="1:6">
      <c r="A435" s="597"/>
      <c r="B435" s="567"/>
      <c r="C435" s="505"/>
      <c r="D435" s="506"/>
      <c r="E435" s="659"/>
      <c r="F435" s="496"/>
    </row>
    <row r="436" spans="1:6">
      <c r="A436" s="597"/>
      <c r="B436" s="567"/>
      <c r="C436" s="505"/>
      <c r="D436" s="506"/>
      <c r="E436" s="659"/>
      <c r="F436" s="496"/>
    </row>
    <row r="437" spans="1:6" ht="63.75">
      <c r="A437" s="596" t="s">
        <v>683</v>
      </c>
      <c r="B437" s="567" t="s">
        <v>1513</v>
      </c>
      <c r="C437" s="525" t="s">
        <v>8</v>
      </c>
      <c r="D437" s="580">
        <v>10</v>
      </c>
      <c r="E437" s="672"/>
      <c r="F437" s="250">
        <f>D437*E437</f>
        <v>0</v>
      </c>
    </row>
    <row r="438" spans="1:6">
      <c r="A438" s="596"/>
      <c r="B438" s="567"/>
      <c r="C438" s="505"/>
      <c r="D438" s="506"/>
      <c r="E438" s="659"/>
      <c r="F438" s="247"/>
    </row>
    <row r="439" spans="1:6">
      <c r="A439" s="523"/>
      <c r="E439" s="662"/>
      <c r="F439" s="496"/>
    </row>
    <row r="440" spans="1:6" ht="89.25">
      <c r="A440" s="583" t="s">
        <v>688</v>
      </c>
      <c r="B440" s="567" t="s">
        <v>1462</v>
      </c>
      <c r="C440" s="512" t="s">
        <v>116</v>
      </c>
      <c r="D440" s="489">
        <v>8</v>
      </c>
      <c r="E440" s="655"/>
      <c r="F440" s="511">
        <f t="shared" ref="F440" si="24">+D440*E440</f>
        <v>0</v>
      </c>
    </row>
    <row r="441" spans="1:6">
      <c r="A441" s="523"/>
      <c r="E441" s="662"/>
      <c r="F441" s="496"/>
    </row>
    <row r="442" spans="1:6">
      <c r="A442" s="523"/>
      <c r="E442" s="662"/>
      <c r="F442" s="496"/>
    </row>
    <row r="443" spans="1:6" ht="89.25">
      <c r="A443" s="583" t="s">
        <v>1153</v>
      </c>
      <c r="B443" s="584" t="s">
        <v>1514</v>
      </c>
      <c r="C443" s="512" t="s">
        <v>8</v>
      </c>
      <c r="D443" s="489">
        <v>4</v>
      </c>
      <c r="E443" s="655"/>
      <c r="F443" s="511">
        <f t="shared" ref="F443" si="25">+D443*E443</f>
        <v>0</v>
      </c>
    </row>
    <row r="444" spans="1:6">
      <c r="A444" s="523"/>
      <c r="E444" s="662"/>
      <c r="F444" s="496"/>
    </row>
    <row r="445" spans="1:6" ht="63.75">
      <c r="A445" s="596" t="s">
        <v>1155</v>
      </c>
      <c r="B445" s="567" t="s">
        <v>1515</v>
      </c>
      <c r="C445" s="525" t="s">
        <v>1053</v>
      </c>
      <c r="D445" s="580">
        <v>1</v>
      </c>
      <c r="E445" s="672"/>
      <c r="F445" s="250">
        <f>D445*E445</f>
        <v>0</v>
      </c>
    </row>
    <row r="446" spans="1:6">
      <c r="A446" s="596"/>
      <c r="B446" s="598"/>
      <c r="C446" s="500"/>
      <c r="D446" s="585"/>
      <c r="E446" s="674"/>
      <c r="F446" s="599"/>
    </row>
    <row r="447" spans="1:6">
      <c r="A447" s="596" t="s">
        <v>1516</v>
      </c>
      <c r="B447" s="575" t="s">
        <v>1517</v>
      </c>
      <c r="C447" s="500"/>
      <c r="D447" s="585"/>
      <c r="E447" s="674"/>
      <c r="F447" s="599"/>
    </row>
    <row r="448" spans="1:6">
      <c r="A448" s="596"/>
      <c r="B448" s="575" t="s">
        <v>1518</v>
      </c>
      <c r="C448" s="500"/>
      <c r="D448" s="585"/>
      <c r="E448" s="674"/>
      <c r="F448" s="599"/>
    </row>
    <row r="449" spans="1:6">
      <c r="A449" s="596"/>
      <c r="B449" s="575" t="s">
        <v>1519</v>
      </c>
      <c r="C449" s="500"/>
      <c r="D449" s="585"/>
      <c r="E449" s="674"/>
      <c r="F449" s="599"/>
    </row>
    <row r="450" spans="1:6">
      <c r="A450" s="596"/>
      <c r="B450" s="575" t="s">
        <v>1520</v>
      </c>
      <c r="C450" s="500"/>
      <c r="D450" s="585"/>
      <c r="E450" s="674"/>
      <c r="F450" s="599"/>
    </row>
    <row r="451" spans="1:6">
      <c r="A451" s="596"/>
      <c r="B451" s="575" t="s">
        <v>1305</v>
      </c>
      <c r="C451" s="500"/>
      <c r="D451" s="585"/>
      <c r="E451" s="674"/>
      <c r="F451" s="599"/>
    </row>
    <row r="452" spans="1:6" ht="25.5">
      <c r="A452" s="596"/>
      <c r="B452" s="600" t="s">
        <v>1521</v>
      </c>
      <c r="C452" s="500" t="s">
        <v>8</v>
      </c>
      <c r="D452" s="585">
        <v>1</v>
      </c>
      <c r="E452" s="674"/>
      <c r="F452" s="599">
        <f>D452*E452</f>
        <v>0</v>
      </c>
    </row>
    <row r="453" spans="1:6" ht="25.5">
      <c r="A453" s="596"/>
      <c r="B453" s="601" t="s">
        <v>1522</v>
      </c>
      <c r="C453" s="500" t="s">
        <v>116</v>
      </c>
      <c r="D453" s="585">
        <v>12</v>
      </c>
      <c r="E453" s="674"/>
      <c r="F453" s="599">
        <f>D453*E453</f>
        <v>0</v>
      </c>
    </row>
    <row r="454" spans="1:6">
      <c r="A454" s="596"/>
      <c r="B454" s="575" t="s">
        <v>1523</v>
      </c>
      <c r="C454" s="500" t="s">
        <v>8</v>
      </c>
      <c r="D454" s="585">
        <v>1</v>
      </c>
      <c r="E454" s="674"/>
      <c r="F454" s="599">
        <f>D454*E454</f>
        <v>0</v>
      </c>
    </row>
    <row r="455" spans="1:6">
      <c r="A455" s="596"/>
      <c r="B455" s="598"/>
      <c r="C455" s="500"/>
      <c r="D455" s="585"/>
      <c r="E455" s="674"/>
      <c r="F455" s="599"/>
    </row>
    <row r="456" spans="1:6">
      <c r="A456" s="596"/>
      <c r="B456" s="598"/>
      <c r="C456" s="500"/>
      <c r="D456" s="585"/>
      <c r="E456" s="674"/>
      <c r="F456" s="599"/>
    </row>
    <row r="457" spans="1:6">
      <c r="B457" s="602" t="s">
        <v>1266</v>
      </c>
      <c r="C457" s="500"/>
      <c r="D457" s="585"/>
      <c r="E457" s="674"/>
      <c r="F457" s="599"/>
    </row>
    <row r="458" spans="1:6" ht="38.25">
      <c r="A458" s="596" t="s">
        <v>1524</v>
      </c>
      <c r="B458" s="600" t="s">
        <v>1525</v>
      </c>
      <c r="C458" s="500" t="s">
        <v>1053</v>
      </c>
      <c r="D458" s="585">
        <v>1</v>
      </c>
      <c r="E458" s="674"/>
      <c r="F458" s="599">
        <f>D458*E458</f>
        <v>0</v>
      </c>
    </row>
    <row r="459" spans="1:6" ht="25.5">
      <c r="A459" s="596"/>
      <c r="B459" s="603" t="s">
        <v>1526</v>
      </c>
      <c r="C459" s="500"/>
      <c r="D459" s="585"/>
      <c r="E459" s="674"/>
      <c r="F459" s="599"/>
    </row>
    <row r="460" spans="1:6" ht="25.5">
      <c r="A460" s="596"/>
      <c r="B460" s="603" t="s">
        <v>1527</v>
      </c>
      <c r="C460" s="500"/>
      <c r="D460" s="585"/>
      <c r="E460" s="674"/>
      <c r="F460" s="599"/>
    </row>
    <row r="461" spans="1:6" ht="25.5">
      <c r="A461" s="596"/>
      <c r="B461" s="603" t="s">
        <v>1528</v>
      </c>
      <c r="C461" s="500"/>
      <c r="D461" s="585"/>
      <c r="E461" s="674"/>
      <c r="F461" s="599"/>
    </row>
    <row r="462" spans="1:6">
      <c r="A462" s="596"/>
      <c r="B462" s="603" t="s">
        <v>1529</v>
      </c>
      <c r="C462" s="500"/>
      <c r="D462" s="585"/>
      <c r="E462" s="674"/>
      <c r="F462" s="599"/>
    </row>
    <row r="463" spans="1:6">
      <c r="A463" s="596"/>
      <c r="B463" s="603" t="s">
        <v>1530</v>
      </c>
      <c r="C463" s="500"/>
      <c r="D463" s="585"/>
      <c r="E463" s="674"/>
      <c r="F463" s="599"/>
    </row>
    <row r="464" spans="1:6">
      <c r="A464" s="596"/>
      <c r="B464" s="575" t="s">
        <v>1531</v>
      </c>
      <c r="C464" s="500"/>
      <c r="D464" s="585"/>
      <c r="E464" s="674"/>
      <c r="F464" s="599"/>
    </row>
    <row r="465" spans="1:6">
      <c r="A465" s="596"/>
      <c r="B465" s="575"/>
      <c r="C465" s="500"/>
      <c r="D465" s="585"/>
      <c r="E465" s="674"/>
      <c r="F465" s="599"/>
    </row>
    <row r="466" spans="1:6">
      <c r="A466" s="596"/>
      <c r="B466" s="567"/>
      <c r="C466" s="568"/>
      <c r="D466" s="506"/>
      <c r="E466" s="659"/>
      <c r="F466" s="247"/>
    </row>
    <row r="467" spans="1:6">
      <c r="A467" s="251"/>
      <c r="B467" s="252" t="s">
        <v>1532</v>
      </c>
      <c r="C467" s="253"/>
      <c r="D467" s="254"/>
      <c r="E467" s="675"/>
      <c r="F467" s="604">
        <f>SUM(F386:F466)</f>
        <v>0</v>
      </c>
    </row>
    <row r="468" spans="1:6">
      <c r="A468" s="497"/>
      <c r="B468" s="489"/>
      <c r="C468" s="497"/>
      <c r="D468" s="497"/>
      <c r="E468" s="659"/>
      <c r="F468" s="489"/>
    </row>
    <row r="469" spans="1:6">
      <c r="A469" s="497"/>
      <c r="B469" s="489"/>
      <c r="C469" s="497"/>
      <c r="D469" s="497"/>
      <c r="E469" s="659"/>
      <c r="F469" s="489"/>
    </row>
    <row r="470" spans="1:6">
      <c r="A470" s="497"/>
      <c r="B470" s="489"/>
      <c r="C470" s="497"/>
      <c r="D470" s="497"/>
      <c r="E470" s="659"/>
      <c r="F470" s="489"/>
    </row>
    <row r="471" spans="1:6">
      <c r="A471" s="497"/>
      <c r="B471" s="489"/>
      <c r="C471" s="497"/>
      <c r="D471" s="497"/>
      <c r="E471" s="659"/>
      <c r="F471" s="489"/>
    </row>
    <row r="472" spans="1:6">
      <c r="A472" s="240" t="s">
        <v>1533</v>
      </c>
      <c r="B472" s="241" t="s">
        <v>1534</v>
      </c>
      <c r="C472" s="242"/>
      <c r="D472" s="497"/>
      <c r="E472" s="659"/>
      <c r="F472" s="489"/>
    </row>
    <row r="473" spans="1:6">
      <c r="A473" s="497"/>
      <c r="B473" s="489"/>
      <c r="C473" s="497"/>
      <c r="D473" s="497"/>
      <c r="E473" s="659"/>
      <c r="F473" s="489"/>
    </row>
    <row r="474" spans="1:6">
      <c r="A474" s="497"/>
      <c r="B474" s="489"/>
      <c r="C474" s="497"/>
      <c r="D474" s="497"/>
      <c r="E474" s="659"/>
      <c r="F474" s="489"/>
    </row>
    <row r="475" spans="1:6" ht="38.25">
      <c r="A475" s="605">
        <v>1</v>
      </c>
      <c r="B475" s="600" t="s">
        <v>1535</v>
      </c>
      <c r="C475" s="575"/>
      <c r="D475" s="575"/>
      <c r="E475" s="676"/>
      <c r="F475" s="607"/>
    </row>
    <row r="476" spans="1:6">
      <c r="A476" s="575"/>
      <c r="B476" s="600" t="s">
        <v>1536</v>
      </c>
      <c r="C476" s="575"/>
      <c r="D476" s="575"/>
      <c r="E476" s="676"/>
      <c r="F476" s="607"/>
    </row>
    <row r="477" spans="1:6">
      <c r="A477" s="575"/>
      <c r="B477" s="600" t="s">
        <v>1537</v>
      </c>
      <c r="C477" s="575"/>
      <c r="D477" s="575"/>
      <c r="E477" s="676"/>
      <c r="F477" s="607"/>
    </row>
    <row r="478" spans="1:6">
      <c r="A478" s="575"/>
      <c r="B478" s="600" t="s">
        <v>1538</v>
      </c>
      <c r="C478" s="576" t="s">
        <v>8</v>
      </c>
      <c r="D478" s="575">
        <v>1</v>
      </c>
      <c r="E478" s="676"/>
      <c r="F478" s="607"/>
    </row>
    <row r="479" spans="1:6">
      <c r="A479" s="575"/>
      <c r="B479" s="600" t="s">
        <v>1539</v>
      </c>
      <c r="C479" s="576"/>
      <c r="D479" s="575"/>
      <c r="E479" s="676"/>
      <c r="F479" s="607"/>
    </row>
    <row r="480" spans="1:6">
      <c r="A480" s="575"/>
      <c r="B480" s="575" t="s">
        <v>1540</v>
      </c>
      <c r="C480" s="576" t="s">
        <v>8</v>
      </c>
      <c r="D480" s="575">
        <v>1</v>
      </c>
      <c r="E480" s="676"/>
      <c r="F480" s="607"/>
    </row>
    <row r="481" spans="1:6">
      <c r="A481" s="575"/>
      <c r="B481" s="575" t="s">
        <v>1541</v>
      </c>
      <c r="C481" s="576" t="s">
        <v>8</v>
      </c>
      <c r="D481" s="575">
        <v>3</v>
      </c>
      <c r="E481" s="676"/>
      <c r="F481" s="607"/>
    </row>
    <row r="482" spans="1:6">
      <c r="A482" s="575"/>
      <c r="B482" s="575" t="s">
        <v>1542</v>
      </c>
      <c r="C482" s="576" t="s">
        <v>8</v>
      </c>
      <c r="D482" s="575">
        <v>1</v>
      </c>
      <c r="E482" s="676"/>
      <c r="F482" s="607"/>
    </row>
    <row r="483" spans="1:6">
      <c r="A483" s="575"/>
      <c r="B483" s="600" t="s">
        <v>1543</v>
      </c>
      <c r="C483" s="576" t="s">
        <v>8</v>
      </c>
      <c r="D483" s="575">
        <v>1</v>
      </c>
      <c r="E483" s="676"/>
      <c r="F483" s="607"/>
    </row>
    <row r="484" spans="1:6">
      <c r="A484" s="575"/>
      <c r="B484" s="575" t="s">
        <v>1544</v>
      </c>
      <c r="C484" s="576"/>
      <c r="D484" s="575"/>
      <c r="E484" s="676"/>
      <c r="F484" s="607"/>
    </row>
    <row r="485" spans="1:6">
      <c r="A485" s="575"/>
      <c r="B485" s="575" t="s">
        <v>1545</v>
      </c>
      <c r="C485" s="576" t="s">
        <v>8</v>
      </c>
      <c r="D485" s="575">
        <v>6</v>
      </c>
      <c r="E485" s="676"/>
      <c r="F485" s="607"/>
    </row>
    <row r="486" spans="1:6">
      <c r="A486" s="575"/>
      <c r="B486" s="575" t="s">
        <v>1546</v>
      </c>
      <c r="C486" s="576" t="s">
        <v>8</v>
      </c>
      <c r="D486" s="575">
        <v>3</v>
      </c>
      <c r="E486" s="676"/>
      <c r="F486" s="607"/>
    </row>
    <row r="487" spans="1:6">
      <c r="A487" s="575"/>
      <c r="B487" s="575" t="s">
        <v>1547</v>
      </c>
      <c r="C487" s="576" t="s">
        <v>8</v>
      </c>
      <c r="D487" s="575">
        <v>3</v>
      </c>
      <c r="E487" s="676"/>
      <c r="F487" s="607"/>
    </row>
    <row r="488" spans="1:6">
      <c r="A488" s="575"/>
      <c r="B488" s="575" t="s">
        <v>1548</v>
      </c>
      <c r="C488" s="576" t="s">
        <v>8</v>
      </c>
      <c r="D488" s="575">
        <v>1</v>
      </c>
      <c r="E488" s="676"/>
      <c r="F488" s="607"/>
    </row>
    <row r="489" spans="1:6">
      <c r="A489" s="575"/>
      <c r="B489" s="575" t="s">
        <v>1549</v>
      </c>
      <c r="C489" s="576" t="s">
        <v>8</v>
      </c>
      <c r="D489" s="575">
        <v>2</v>
      </c>
      <c r="E489" s="676"/>
      <c r="F489" s="607"/>
    </row>
    <row r="490" spans="1:6">
      <c r="A490" s="575"/>
      <c r="B490" s="575" t="s">
        <v>1550</v>
      </c>
      <c r="C490" s="576" t="s">
        <v>8</v>
      </c>
      <c r="D490" s="575">
        <v>1</v>
      </c>
      <c r="E490" s="676"/>
      <c r="F490" s="607"/>
    </row>
    <row r="491" spans="1:6">
      <c r="A491" s="575"/>
      <c r="B491" s="575" t="s">
        <v>1551</v>
      </c>
      <c r="C491" s="576" t="s">
        <v>8</v>
      </c>
      <c r="D491" s="575">
        <v>2</v>
      </c>
      <c r="E491" s="676"/>
      <c r="F491" s="607"/>
    </row>
    <row r="492" spans="1:6">
      <c r="A492" s="575"/>
      <c r="B492" s="575" t="s">
        <v>1552</v>
      </c>
      <c r="C492" s="576" t="s">
        <v>8</v>
      </c>
      <c r="D492" s="575">
        <v>1</v>
      </c>
      <c r="E492" s="676"/>
      <c r="F492" s="607"/>
    </row>
    <row r="493" spans="1:6">
      <c r="A493" s="575"/>
      <c r="B493" s="575" t="s">
        <v>1553</v>
      </c>
      <c r="C493" s="576" t="s">
        <v>8</v>
      </c>
      <c r="D493" s="575">
        <v>1</v>
      </c>
      <c r="E493" s="676"/>
      <c r="F493" s="607"/>
    </row>
    <row r="494" spans="1:6">
      <c r="A494" s="575"/>
      <c r="B494" s="575" t="s">
        <v>1554</v>
      </c>
      <c r="C494" s="576" t="s">
        <v>8</v>
      </c>
      <c r="D494" s="575">
        <v>2</v>
      </c>
      <c r="E494" s="676"/>
      <c r="F494" s="607"/>
    </row>
    <row r="495" spans="1:6">
      <c r="A495" s="575"/>
      <c r="B495" s="575" t="s">
        <v>1555</v>
      </c>
      <c r="C495" s="576"/>
      <c r="D495" s="575"/>
      <c r="E495" s="676"/>
      <c r="F495" s="607"/>
    </row>
    <row r="496" spans="1:6">
      <c r="A496" s="575"/>
      <c r="B496" s="575" t="s">
        <v>1556</v>
      </c>
      <c r="C496" s="576" t="s">
        <v>8</v>
      </c>
      <c r="D496" s="575">
        <v>1</v>
      </c>
      <c r="E496" s="676"/>
      <c r="F496" s="607"/>
    </row>
    <row r="497" spans="1:6">
      <c r="A497" s="575"/>
      <c r="B497" s="575" t="s">
        <v>1557</v>
      </c>
      <c r="C497" s="576" t="s">
        <v>1558</v>
      </c>
      <c r="D497" s="575">
        <v>1</v>
      </c>
      <c r="E497" s="676"/>
      <c r="F497" s="607"/>
    </row>
    <row r="498" spans="1:6">
      <c r="A498" s="575"/>
      <c r="B498" s="608"/>
      <c r="C498" s="609" t="s">
        <v>1053</v>
      </c>
      <c r="D498" s="608">
        <v>1</v>
      </c>
      <c r="E498" s="677"/>
      <c r="F498" s="610">
        <f>D498*E498</f>
        <v>0</v>
      </c>
    </row>
    <row r="499" spans="1:6">
      <c r="A499" s="575"/>
      <c r="B499" s="592"/>
      <c r="C499" s="611"/>
      <c r="D499" s="592"/>
      <c r="E499" s="678"/>
      <c r="F499" s="612"/>
    </row>
    <row r="500" spans="1:6">
      <c r="A500" s="575"/>
      <c r="B500" s="592"/>
      <c r="C500" s="611"/>
      <c r="D500" s="592"/>
      <c r="E500" s="678"/>
      <c r="F500" s="612"/>
    </row>
    <row r="501" spans="1:6">
      <c r="A501" s="575"/>
      <c r="B501" s="592"/>
      <c r="C501" s="611"/>
      <c r="D501" s="592"/>
      <c r="E501" s="678"/>
      <c r="F501" s="612"/>
    </row>
    <row r="502" spans="1:6">
      <c r="A502" s="575"/>
      <c r="B502" s="592"/>
      <c r="C502" s="611"/>
      <c r="D502" s="592"/>
      <c r="E502" s="678"/>
      <c r="F502" s="612"/>
    </row>
    <row r="503" spans="1:6" ht="51">
      <c r="A503" s="613">
        <v>2</v>
      </c>
      <c r="B503" s="614" t="s">
        <v>1559</v>
      </c>
      <c r="C503" s="576"/>
      <c r="D503" s="575"/>
      <c r="E503" s="676"/>
      <c r="F503" s="607"/>
    </row>
    <row r="504" spans="1:6">
      <c r="A504" s="575"/>
      <c r="B504" s="575" t="s">
        <v>1560</v>
      </c>
      <c r="C504" s="576" t="s">
        <v>116</v>
      </c>
      <c r="D504" s="575">
        <v>144</v>
      </c>
      <c r="E504" s="678"/>
      <c r="F504" s="612">
        <f>D504*E504</f>
        <v>0</v>
      </c>
    </row>
    <row r="505" spans="1:6">
      <c r="A505" s="575"/>
      <c r="B505" s="575" t="s">
        <v>1561</v>
      </c>
      <c r="C505" s="576"/>
      <c r="D505" s="575"/>
      <c r="E505" s="678"/>
      <c r="F505" s="612"/>
    </row>
    <row r="506" spans="1:6" ht="25.5">
      <c r="A506" s="575"/>
      <c r="B506" s="601" t="s">
        <v>1562</v>
      </c>
      <c r="C506" s="576" t="s">
        <v>116</v>
      </c>
      <c r="D506" s="575">
        <v>12</v>
      </c>
      <c r="E506" s="678"/>
      <c r="F506" s="612">
        <f>D506*E506</f>
        <v>0</v>
      </c>
    </row>
    <row r="507" spans="1:6" ht="25.5">
      <c r="A507" s="575"/>
      <c r="B507" s="601" t="s">
        <v>1563</v>
      </c>
      <c r="C507" s="576" t="s">
        <v>116</v>
      </c>
      <c r="D507" s="575">
        <v>5</v>
      </c>
      <c r="E507" s="678"/>
      <c r="F507" s="612">
        <f>D507*E507</f>
        <v>0</v>
      </c>
    </row>
    <row r="508" spans="1:6">
      <c r="A508" s="575"/>
      <c r="B508" s="575"/>
      <c r="C508" s="615"/>
      <c r="D508" s="575"/>
      <c r="E508" s="676"/>
      <c r="F508" s="607"/>
    </row>
    <row r="509" spans="1:6" ht="38.25">
      <c r="A509" s="605">
        <v>3</v>
      </c>
      <c r="B509" s="600" t="s">
        <v>1564</v>
      </c>
      <c r="C509" s="576" t="s">
        <v>1053</v>
      </c>
      <c r="D509" s="575">
        <v>1</v>
      </c>
      <c r="E509" s="673"/>
      <c r="F509" s="593">
        <f>D509*E509</f>
        <v>0</v>
      </c>
    </row>
    <row r="510" spans="1:6" ht="25.5">
      <c r="A510" s="575"/>
      <c r="B510" s="600" t="s">
        <v>1565</v>
      </c>
      <c r="E510" s="662"/>
    </row>
    <row r="511" spans="1:6">
      <c r="A511" s="575"/>
      <c r="B511" s="575" t="s">
        <v>1566</v>
      </c>
      <c r="C511" s="576"/>
      <c r="D511" s="575"/>
      <c r="E511" s="678"/>
      <c r="F511" s="612"/>
    </row>
    <row r="512" spans="1:6">
      <c r="A512" s="575"/>
      <c r="B512" s="575" t="s">
        <v>1567</v>
      </c>
      <c r="C512" s="576"/>
      <c r="D512" s="575"/>
      <c r="E512" s="678"/>
      <c r="F512" s="612"/>
    </row>
    <row r="513" spans="1:6">
      <c r="A513" s="575"/>
      <c r="B513" s="575" t="s">
        <v>1568</v>
      </c>
      <c r="C513" s="576"/>
      <c r="D513" s="575"/>
      <c r="E513" s="678"/>
      <c r="F513" s="612"/>
    </row>
    <row r="514" spans="1:6">
      <c r="A514" s="575"/>
      <c r="B514" s="575" t="s">
        <v>1569</v>
      </c>
      <c r="C514" s="576"/>
      <c r="D514" s="575"/>
      <c r="E514" s="678"/>
      <c r="F514" s="612"/>
    </row>
    <row r="515" spans="1:6" ht="25.5">
      <c r="A515" s="575"/>
      <c r="B515" s="600" t="s">
        <v>1570</v>
      </c>
      <c r="C515" s="576"/>
      <c r="D515" s="575"/>
      <c r="E515" s="678"/>
      <c r="F515" s="612"/>
    </row>
    <row r="516" spans="1:6">
      <c r="A516" s="575"/>
      <c r="B516" s="575" t="s">
        <v>1571</v>
      </c>
      <c r="C516" s="576"/>
      <c r="D516" s="575"/>
      <c r="E516" s="678"/>
      <c r="F516" s="612"/>
    </row>
    <row r="517" spans="1:6">
      <c r="A517" s="575"/>
      <c r="B517" s="575"/>
      <c r="C517" s="575"/>
      <c r="D517" s="575"/>
      <c r="E517" s="676"/>
      <c r="F517" s="607"/>
    </row>
    <row r="518" spans="1:6">
      <c r="A518" s="575"/>
      <c r="B518" s="575"/>
      <c r="C518" s="575"/>
      <c r="D518" s="575"/>
      <c r="E518" s="676"/>
      <c r="F518" s="607"/>
    </row>
    <row r="519" spans="1:6" ht="51">
      <c r="A519" s="613">
        <v>4</v>
      </c>
      <c r="B519" s="614" t="s">
        <v>1572</v>
      </c>
      <c r="C519" s="615"/>
      <c r="D519" s="575"/>
      <c r="E519" s="676"/>
      <c r="F519" s="607"/>
    </row>
    <row r="520" spans="1:6">
      <c r="A520" s="613"/>
      <c r="B520" s="575" t="s">
        <v>1560</v>
      </c>
      <c r="C520" s="576" t="s">
        <v>116</v>
      </c>
      <c r="D520" s="575">
        <v>168</v>
      </c>
      <c r="E520" s="678"/>
      <c r="F520" s="612">
        <f>D520*E520</f>
        <v>0</v>
      </c>
    </row>
    <row r="521" spans="1:6">
      <c r="A521" s="613"/>
      <c r="B521" s="575" t="s">
        <v>1573</v>
      </c>
      <c r="C521" s="576"/>
      <c r="D521" s="575"/>
      <c r="E521" s="678"/>
      <c r="F521" s="612"/>
    </row>
    <row r="522" spans="1:6" ht="25.5">
      <c r="A522" s="575"/>
      <c r="B522" s="601" t="s">
        <v>1574</v>
      </c>
      <c r="C522" s="576" t="s">
        <v>116</v>
      </c>
      <c r="D522" s="575">
        <v>125</v>
      </c>
      <c r="E522" s="673"/>
      <c r="F522" s="593">
        <f>D522*E522</f>
        <v>0</v>
      </c>
    </row>
    <row r="523" spans="1:6" ht="25.5">
      <c r="A523" s="575"/>
      <c r="B523" s="601" t="s">
        <v>1522</v>
      </c>
      <c r="C523" s="576" t="s">
        <v>116</v>
      </c>
      <c r="D523" s="616">
        <v>25</v>
      </c>
      <c r="E523" s="673"/>
      <c r="F523" s="593">
        <f>D523*E523</f>
        <v>0</v>
      </c>
    </row>
    <row r="524" spans="1:6" ht="25.5">
      <c r="A524" s="575"/>
      <c r="B524" s="601" t="s">
        <v>1562</v>
      </c>
      <c r="C524" s="576" t="s">
        <v>116</v>
      </c>
      <c r="D524" s="616">
        <v>12</v>
      </c>
      <c r="E524" s="673"/>
      <c r="F524" s="593">
        <f>D524*E524</f>
        <v>0</v>
      </c>
    </row>
    <row r="525" spans="1:6">
      <c r="A525" s="575"/>
      <c r="B525" s="614"/>
      <c r="C525" s="576"/>
      <c r="D525" s="575"/>
      <c r="E525" s="676"/>
      <c r="F525" s="607"/>
    </row>
    <row r="526" spans="1:6" ht="51">
      <c r="A526" s="613">
        <v>5</v>
      </c>
      <c r="B526" s="567" t="s">
        <v>1575</v>
      </c>
      <c r="C526" s="617" t="s">
        <v>8</v>
      </c>
      <c r="D526" s="605">
        <v>9</v>
      </c>
      <c r="E526" s="678"/>
      <c r="F526" s="612">
        <f>D526*E526</f>
        <v>0</v>
      </c>
    </row>
    <row r="527" spans="1:6">
      <c r="A527" s="575"/>
      <c r="B527" s="575"/>
      <c r="C527" s="576"/>
      <c r="D527" s="575"/>
      <c r="E527" s="676"/>
      <c r="F527" s="607"/>
    </row>
    <row r="528" spans="1:6">
      <c r="A528" s="575"/>
      <c r="B528" s="575" t="s">
        <v>1266</v>
      </c>
      <c r="C528" s="512"/>
      <c r="D528" s="510"/>
      <c r="E528" s="676"/>
      <c r="F528" s="607"/>
    </row>
    <row r="529" spans="1:6">
      <c r="A529" s="575">
        <v>6</v>
      </c>
      <c r="B529" s="575" t="s">
        <v>1576</v>
      </c>
      <c r="C529" s="576" t="s">
        <v>8</v>
      </c>
      <c r="D529" s="576">
        <v>1</v>
      </c>
      <c r="E529" s="678"/>
      <c r="F529" s="612">
        <f>D529*E529</f>
        <v>0</v>
      </c>
    </row>
    <row r="530" spans="1:6">
      <c r="A530" s="575"/>
      <c r="B530" s="575"/>
      <c r="C530" s="576"/>
      <c r="D530" s="575"/>
      <c r="E530" s="676"/>
      <c r="F530" s="607"/>
    </row>
    <row r="531" spans="1:6">
      <c r="A531" s="575"/>
      <c r="B531" s="575"/>
      <c r="C531" s="576"/>
      <c r="D531" s="575"/>
      <c r="E531" s="676"/>
      <c r="F531" s="607"/>
    </row>
    <row r="532" spans="1:6">
      <c r="A532" s="575">
        <v>7</v>
      </c>
      <c r="B532" s="575" t="s">
        <v>1577</v>
      </c>
      <c r="C532" s="576"/>
      <c r="D532" s="575"/>
      <c r="E532" s="676"/>
      <c r="F532" s="607"/>
    </row>
    <row r="533" spans="1:6">
      <c r="A533" s="575"/>
      <c r="B533" s="575" t="s">
        <v>1578</v>
      </c>
      <c r="C533" s="576"/>
      <c r="D533" s="575"/>
      <c r="E533" s="676"/>
      <c r="F533" s="607"/>
    </row>
    <row r="534" spans="1:6">
      <c r="A534" s="575"/>
      <c r="B534" s="575" t="s">
        <v>1579</v>
      </c>
      <c r="C534" s="576"/>
      <c r="D534" s="575"/>
      <c r="E534" s="676"/>
      <c r="F534" s="607"/>
    </row>
    <row r="535" spans="1:6">
      <c r="A535" s="575"/>
      <c r="B535" s="575" t="s">
        <v>1580</v>
      </c>
      <c r="C535" s="576" t="s">
        <v>8</v>
      </c>
      <c r="D535" s="575">
        <v>1</v>
      </c>
      <c r="E535" s="678"/>
      <c r="F535" s="612">
        <f>D535*E535</f>
        <v>0</v>
      </c>
    </row>
    <row r="536" spans="1:6">
      <c r="A536" s="575"/>
      <c r="B536" s="575"/>
      <c r="C536" s="576"/>
      <c r="D536" s="575"/>
      <c r="E536" s="678"/>
      <c r="F536" s="612"/>
    </row>
    <row r="537" spans="1:6">
      <c r="A537" s="575"/>
      <c r="B537" s="575"/>
      <c r="C537" s="576"/>
      <c r="D537" s="575"/>
      <c r="E537" s="678"/>
      <c r="F537" s="612"/>
    </row>
    <row r="538" spans="1:6">
      <c r="A538" s="251"/>
      <c r="B538" s="252" t="s">
        <v>1581</v>
      </c>
      <c r="C538" s="253"/>
      <c r="D538" s="254"/>
      <c r="E538" s="675"/>
      <c r="F538" s="604">
        <f>SUM(F473:F537)</f>
        <v>0</v>
      </c>
    </row>
    <row r="539" spans="1:6">
      <c r="A539" s="575"/>
      <c r="B539" s="575"/>
      <c r="C539" s="576"/>
      <c r="D539" s="575"/>
      <c r="E539" s="678"/>
      <c r="F539" s="612"/>
    </row>
    <row r="540" spans="1:6">
      <c r="A540" s="497"/>
      <c r="B540" s="489"/>
      <c r="C540" s="497"/>
      <c r="D540" s="497"/>
      <c r="E540" s="659"/>
      <c r="F540" s="489"/>
    </row>
    <row r="541" spans="1:6">
      <c r="A541" s="240" t="s">
        <v>1582</v>
      </c>
      <c r="B541" s="241" t="s">
        <v>1583</v>
      </c>
      <c r="C541" s="242"/>
      <c r="D541" s="243"/>
      <c r="E541" s="659"/>
      <c r="F541" s="496"/>
    </row>
    <row r="542" spans="1:6">
      <c r="A542" s="240"/>
      <c r="B542" s="241"/>
      <c r="C542" s="242"/>
      <c r="D542" s="243"/>
      <c r="E542" s="659"/>
      <c r="F542" s="496"/>
    </row>
    <row r="543" spans="1:6" ht="38.25">
      <c r="A543" s="255" t="s">
        <v>45</v>
      </c>
      <c r="B543" s="618" t="s">
        <v>1584</v>
      </c>
      <c r="C543" s="500" t="s">
        <v>8</v>
      </c>
      <c r="D543" s="585">
        <v>1</v>
      </c>
      <c r="E543" s="679"/>
      <c r="F543" s="619">
        <f>+D543*E543</f>
        <v>0</v>
      </c>
    </row>
    <row r="544" spans="1:6">
      <c r="A544" s="255"/>
      <c r="B544" s="620" t="s">
        <v>1585</v>
      </c>
      <c r="C544" s="489"/>
      <c r="D544" s="489"/>
      <c r="E544" s="680"/>
      <c r="F544" s="621"/>
    </row>
    <row r="545" spans="1:6">
      <c r="A545" s="255"/>
      <c r="B545" s="622" t="s">
        <v>1586</v>
      </c>
      <c r="C545" s="623"/>
      <c r="D545" s="624"/>
      <c r="E545" s="681"/>
      <c r="F545" s="625"/>
    </row>
    <row r="546" spans="1:6">
      <c r="A546" s="255"/>
      <c r="B546" s="622" t="s">
        <v>1587</v>
      </c>
      <c r="C546" s="623"/>
      <c r="D546" s="624"/>
      <c r="E546" s="681"/>
      <c r="F546" s="625"/>
    </row>
    <row r="547" spans="1:6">
      <c r="A547" s="255"/>
      <c r="B547" s="626" t="s">
        <v>1588</v>
      </c>
      <c r="C547" s="623"/>
      <c r="D547" s="624"/>
      <c r="E547" s="681"/>
      <c r="F547" s="625"/>
    </row>
    <row r="548" spans="1:6">
      <c r="A548" s="255"/>
      <c r="B548" s="626" t="s">
        <v>1589</v>
      </c>
      <c r="C548" s="623"/>
      <c r="D548" s="624"/>
      <c r="E548" s="681"/>
      <c r="F548" s="625"/>
    </row>
    <row r="549" spans="1:6">
      <c r="A549" s="255"/>
      <c r="B549" s="626" t="s">
        <v>1590</v>
      </c>
      <c r="C549" s="623"/>
      <c r="D549" s="624"/>
      <c r="E549" s="681"/>
      <c r="F549" s="625"/>
    </row>
    <row r="550" spans="1:6">
      <c r="A550" s="255"/>
      <c r="B550" s="626" t="s">
        <v>1591</v>
      </c>
      <c r="C550" s="623"/>
      <c r="D550" s="624"/>
      <c r="E550" s="681"/>
      <c r="F550" s="625"/>
    </row>
    <row r="551" spans="1:6">
      <c r="A551" s="255"/>
      <c r="B551" s="626" t="s">
        <v>1592</v>
      </c>
      <c r="C551" s="623"/>
      <c r="D551" s="624"/>
      <c r="E551" s="681"/>
      <c r="F551" s="625"/>
    </row>
    <row r="552" spans="1:6">
      <c r="A552" s="255"/>
      <c r="B552" s="626" t="s">
        <v>1593</v>
      </c>
      <c r="C552" s="623"/>
      <c r="D552" s="624"/>
      <c r="E552" s="681"/>
      <c r="F552" s="625"/>
    </row>
    <row r="553" spans="1:6">
      <c r="A553" s="255"/>
      <c r="B553" s="626" t="s">
        <v>1594</v>
      </c>
      <c r="C553" s="623"/>
      <c r="D553" s="624"/>
      <c r="E553" s="681"/>
      <c r="F553" s="625"/>
    </row>
    <row r="554" spans="1:6">
      <c r="A554" s="255"/>
      <c r="B554" s="626" t="s">
        <v>1595</v>
      </c>
      <c r="C554" s="623"/>
      <c r="D554" s="624"/>
      <c r="E554" s="681"/>
      <c r="F554" s="625"/>
    </row>
    <row r="555" spans="1:6">
      <c r="A555" s="255"/>
      <c r="B555" s="626" t="s">
        <v>1596</v>
      </c>
      <c r="C555" s="623"/>
      <c r="D555" s="624"/>
      <c r="E555" s="681"/>
      <c r="F555" s="625"/>
    </row>
    <row r="556" spans="1:6">
      <c r="A556" s="255"/>
      <c r="B556" s="626" t="s">
        <v>1597</v>
      </c>
      <c r="C556" s="623"/>
      <c r="D556" s="624"/>
      <c r="E556" s="681"/>
      <c r="F556" s="625"/>
    </row>
    <row r="557" spans="1:6">
      <c r="A557" s="255"/>
      <c r="B557" s="626" t="s">
        <v>1598</v>
      </c>
      <c r="C557" s="623"/>
      <c r="D557" s="624"/>
      <c r="E557" s="681"/>
      <c r="F557" s="625"/>
    </row>
    <row r="558" spans="1:6">
      <c r="A558" s="255"/>
      <c r="B558" s="626" t="s">
        <v>1599</v>
      </c>
      <c r="C558" s="623"/>
      <c r="D558" s="624"/>
      <c r="E558" s="681"/>
      <c r="F558" s="625"/>
    </row>
    <row r="559" spans="1:6">
      <c r="A559" s="255"/>
      <c r="B559" s="626" t="s">
        <v>1600</v>
      </c>
      <c r="C559" s="623"/>
      <c r="D559" s="624"/>
      <c r="E559" s="681"/>
      <c r="F559" s="625"/>
    </row>
    <row r="560" spans="1:6">
      <c r="A560" s="255"/>
      <c r="B560" s="600"/>
      <c r="C560" s="256"/>
      <c r="D560" s="257"/>
      <c r="E560" s="682"/>
      <c r="F560" s="258"/>
    </row>
    <row r="561" spans="1:6" ht="38.25">
      <c r="A561" s="255" t="s">
        <v>46</v>
      </c>
      <c r="B561" s="627" t="s">
        <v>1601</v>
      </c>
      <c r="C561" s="500" t="s">
        <v>8</v>
      </c>
      <c r="D561" s="585">
        <v>2</v>
      </c>
      <c r="E561" s="679"/>
      <c r="F561" s="619">
        <f>+D561*E561</f>
        <v>0</v>
      </c>
    </row>
    <row r="562" spans="1:6">
      <c r="A562" s="255"/>
      <c r="B562" s="508"/>
      <c r="C562" s="512"/>
      <c r="D562" s="489"/>
      <c r="E562" s="680"/>
      <c r="F562" s="621"/>
    </row>
    <row r="563" spans="1:6" ht="38.25">
      <c r="A563" s="255" t="s">
        <v>47</v>
      </c>
      <c r="B563" s="618" t="s">
        <v>1602</v>
      </c>
      <c r="C563" s="500" t="s">
        <v>8</v>
      </c>
      <c r="D563" s="585">
        <v>1</v>
      </c>
      <c r="E563" s="679"/>
      <c r="F563" s="619">
        <f>+D563*E563</f>
        <v>0</v>
      </c>
    </row>
    <row r="564" spans="1:6">
      <c r="A564" s="255"/>
      <c r="B564" s="620" t="s">
        <v>1585</v>
      </c>
      <c r="C564" s="489"/>
      <c r="D564" s="489"/>
      <c r="E564" s="680"/>
      <c r="F564" s="621"/>
    </row>
    <row r="565" spans="1:6">
      <c r="A565" s="255"/>
      <c r="B565" s="508" t="s">
        <v>1603</v>
      </c>
      <c r="C565" s="489"/>
      <c r="D565" s="489"/>
      <c r="E565" s="680"/>
      <c r="F565" s="621"/>
    </row>
    <row r="566" spans="1:6">
      <c r="A566" s="255"/>
      <c r="B566" s="508" t="s">
        <v>1604</v>
      </c>
      <c r="C566" s="489"/>
      <c r="D566" s="489"/>
      <c r="E566" s="680"/>
      <c r="F566" s="621"/>
    </row>
    <row r="567" spans="1:6">
      <c r="A567" s="255"/>
      <c r="B567" s="508" t="s">
        <v>1605</v>
      </c>
      <c r="C567" s="489"/>
      <c r="D567" s="489"/>
      <c r="E567" s="680"/>
      <c r="F567" s="621"/>
    </row>
    <row r="568" spans="1:6">
      <c r="A568" s="255"/>
      <c r="B568" s="508" t="s">
        <v>1606</v>
      </c>
      <c r="C568" s="489"/>
      <c r="D568" s="489"/>
      <c r="E568" s="680"/>
      <c r="F568" s="621"/>
    </row>
    <row r="569" spans="1:6">
      <c r="A569" s="255"/>
      <c r="B569" s="508" t="s">
        <v>1607</v>
      </c>
      <c r="C569" s="489"/>
      <c r="D569" s="489"/>
      <c r="E569" s="680"/>
      <c r="F569" s="621"/>
    </row>
    <row r="570" spans="1:6">
      <c r="A570" s="255"/>
      <c r="B570" s="508" t="s">
        <v>1608</v>
      </c>
      <c r="C570" s="489"/>
      <c r="D570" s="489"/>
      <c r="E570" s="680"/>
      <c r="F570" s="621"/>
    </row>
    <row r="571" spans="1:6">
      <c r="A571" s="255"/>
      <c r="B571" s="508" t="s">
        <v>1609</v>
      </c>
      <c r="C571" s="489"/>
      <c r="D571" s="489"/>
      <c r="E571" s="680"/>
      <c r="F571" s="621"/>
    </row>
    <row r="572" spans="1:6">
      <c r="A572" s="255"/>
      <c r="B572" s="489"/>
      <c r="C572" s="489"/>
      <c r="D572" s="489"/>
      <c r="E572" s="681"/>
      <c r="F572" s="621"/>
    </row>
    <row r="573" spans="1:6" ht="25.5">
      <c r="A573" s="255" t="s">
        <v>48</v>
      </c>
      <c r="B573" s="590" t="s">
        <v>1610</v>
      </c>
      <c r="C573" s="259" t="s">
        <v>8</v>
      </c>
      <c r="D573" s="260">
        <v>1</v>
      </c>
      <c r="E573" s="669"/>
      <c r="F573" s="250">
        <f>D573*E573</f>
        <v>0</v>
      </c>
    </row>
    <row r="574" spans="1:6">
      <c r="A574" s="255"/>
      <c r="B574" s="620" t="s">
        <v>1585</v>
      </c>
      <c r="C574" s="256"/>
      <c r="D574" s="261"/>
      <c r="E574" s="683"/>
      <c r="F574" s="247"/>
    </row>
    <row r="575" spans="1:6">
      <c r="A575" s="255"/>
      <c r="B575" s="628" t="s">
        <v>1611</v>
      </c>
      <c r="C575" s="256"/>
      <c r="D575" s="261"/>
      <c r="E575" s="683"/>
      <c r="F575" s="247"/>
    </row>
    <row r="576" spans="1:6" ht="25.5">
      <c r="A576" s="255"/>
      <c r="B576" s="629" t="s">
        <v>1612</v>
      </c>
      <c r="C576" s="259"/>
      <c r="D576" s="260"/>
      <c r="E576" s="683"/>
      <c r="F576" s="247"/>
    </row>
    <row r="577" spans="1:6" ht="38.25">
      <c r="A577" s="255"/>
      <c r="B577" s="630" t="s">
        <v>1613</v>
      </c>
      <c r="C577" s="259"/>
      <c r="D577" s="260"/>
      <c r="E577" s="683"/>
      <c r="F577" s="247"/>
    </row>
    <row r="578" spans="1:6" ht="25.5">
      <c r="A578" s="255"/>
      <c r="B578" s="630" t="s">
        <v>1614</v>
      </c>
      <c r="C578" s="259"/>
      <c r="D578" s="260"/>
      <c r="E578" s="683"/>
      <c r="F578" s="247"/>
    </row>
    <row r="579" spans="1:6" ht="25.5">
      <c r="A579" s="255"/>
      <c r="B579" s="630" t="s">
        <v>1615</v>
      </c>
      <c r="C579" s="259"/>
      <c r="D579" s="260"/>
      <c r="E579" s="683"/>
      <c r="F579" s="247"/>
    </row>
    <row r="580" spans="1:6">
      <c r="A580" s="255"/>
      <c r="B580" s="630" t="s">
        <v>1616</v>
      </c>
      <c r="C580" s="259"/>
      <c r="D580" s="260"/>
      <c r="E580" s="683"/>
      <c r="F580" s="247"/>
    </row>
    <row r="581" spans="1:6">
      <c r="A581" s="255"/>
      <c r="B581" s="630"/>
      <c r="C581" s="259"/>
      <c r="D581" s="260"/>
      <c r="E581" s="683"/>
      <c r="F581" s="247"/>
    </row>
    <row r="582" spans="1:6">
      <c r="A582" s="255"/>
      <c r="B582" s="630"/>
      <c r="C582" s="259"/>
      <c r="D582" s="260"/>
      <c r="E582" s="683"/>
      <c r="F582" s="247"/>
    </row>
    <row r="583" spans="1:6" ht="25.5">
      <c r="A583" s="255" t="s">
        <v>84</v>
      </c>
      <c r="B583" s="622" t="s">
        <v>1617</v>
      </c>
      <c r="C583" s="500" t="s">
        <v>8</v>
      </c>
      <c r="D583" s="260">
        <v>1</v>
      </c>
      <c r="E583" s="669"/>
      <c r="F583" s="250">
        <f>D583*E583</f>
        <v>0</v>
      </c>
    </row>
    <row r="584" spans="1:6">
      <c r="A584" s="255"/>
      <c r="B584" s="630"/>
      <c r="C584" s="259"/>
      <c r="D584" s="260"/>
      <c r="E584" s="683"/>
      <c r="F584" s="247"/>
    </row>
    <row r="585" spans="1:6">
      <c r="A585" s="255"/>
      <c r="B585" s="262"/>
      <c r="C585" s="256"/>
      <c r="D585" s="261"/>
      <c r="E585" s="682"/>
      <c r="F585" s="258"/>
    </row>
    <row r="586" spans="1:6" ht="38.25">
      <c r="A586" s="255" t="s">
        <v>85</v>
      </c>
      <c r="B586" s="622" t="s">
        <v>1618</v>
      </c>
      <c r="C586" s="500" t="s">
        <v>8</v>
      </c>
      <c r="D586" s="260">
        <v>23</v>
      </c>
      <c r="E586" s="669"/>
      <c r="F586" s="250">
        <f>D586*E586</f>
        <v>0</v>
      </c>
    </row>
    <row r="587" spans="1:6">
      <c r="A587" s="255"/>
      <c r="B587" s="631" t="s">
        <v>1585</v>
      </c>
      <c r="C587" s="489"/>
      <c r="D587" s="489"/>
      <c r="E587" s="653"/>
      <c r="F587" s="489"/>
    </row>
    <row r="588" spans="1:6">
      <c r="A588" s="255"/>
      <c r="B588" s="626" t="s">
        <v>1619</v>
      </c>
      <c r="C588" s="489"/>
      <c r="D588" s="261"/>
      <c r="E588" s="682"/>
      <c r="F588" s="258"/>
    </row>
    <row r="589" spans="1:6">
      <c r="A589" s="255"/>
      <c r="B589" s="626" t="s">
        <v>1620</v>
      </c>
      <c r="C589" s="489"/>
      <c r="D589" s="261"/>
      <c r="E589" s="682"/>
      <c r="F589" s="258"/>
    </row>
    <row r="590" spans="1:6">
      <c r="A590" s="255"/>
      <c r="B590" s="626" t="s">
        <v>1621</v>
      </c>
      <c r="C590" s="489"/>
      <c r="D590" s="261"/>
      <c r="E590" s="682"/>
      <c r="F590" s="258"/>
    </row>
    <row r="591" spans="1:6">
      <c r="A591" s="255"/>
      <c r="B591" s="626" t="s">
        <v>1622</v>
      </c>
      <c r="C591" s="489"/>
      <c r="D591" s="261"/>
      <c r="E591" s="682"/>
      <c r="F591" s="258"/>
    </row>
    <row r="592" spans="1:6">
      <c r="A592" s="255"/>
      <c r="B592" s="626" t="s">
        <v>1623</v>
      </c>
      <c r="C592" s="632"/>
      <c r="D592" s="261"/>
      <c r="E592" s="682"/>
      <c r="F592" s="258"/>
    </row>
    <row r="593" spans="1:6">
      <c r="A593" s="255"/>
      <c r="B593" s="626" t="s">
        <v>1624</v>
      </c>
      <c r="C593" s="489"/>
      <c r="D593" s="261"/>
      <c r="E593" s="682"/>
      <c r="F593" s="258"/>
    </row>
    <row r="594" spans="1:6">
      <c r="A594" s="255"/>
      <c r="B594" s="626"/>
      <c r="C594" s="489"/>
      <c r="D594" s="261"/>
      <c r="E594" s="682"/>
      <c r="F594" s="258"/>
    </row>
    <row r="595" spans="1:6">
      <c r="A595" s="255"/>
      <c r="B595" s="508"/>
      <c r="C595" s="489"/>
      <c r="D595" s="261"/>
      <c r="E595" s="682"/>
      <c r="F595" s="258"/>
    </row>
    <row r="596" spans="1:6" ht="38.25">
      <c r="A596" s="255" t="s">
        <v>111</v>
      </c>
      <c r="B596" s="622" t="s">
        <v>1625</v>
      </c>
      <c r="C596" s="500" t="s">
        <v>8</v>
      </c>
      <c r="D596" s="260">
        <v>2</v>
      </c>
      <c r="E596" s="669"/>
      <c r="F596" s="250">
        <f>D596*E596</f>
        <v>0</v>
      </c>
    </row>
    <row r="597" spans="1:6">
      <c r="A597" s="255"/>
      <c r="B597" s="631" t="s">
        <v>1585</v>
      </c>
      <c r="C597" s="489"/>
      <c r="D597" s="489"/>
      <c r="E597" s="653"/>
      <c r="F597" s="489"/>
    </row>
    <row r="598" spans="1:6">
      <c r="A598" s="255"/>
      <c r="B598" s="626" t="s">
        <v>1619</v>
      </c>
      <c r="C598" s="489"/>
      <c r="D598" s="261"/>
      <c r="E598" s="682"/>
      <c r="F598" s="258"/>
    </row>
    <row r="599" spans="1:6">
      <c r="A599" s="255"/>
      <c r="B599" s="626" t="s">
        <v>1620</v>
      </c>
      <c r="C599" s="489"/>
      <c r="D599" s="261"/>
      <c r="E599" s="682"/>
      <c r="F599" s="258"/>
    </row>
    <row r="600" spans="1:6">
      <c r="A600" s="255"/>
      <c r="B600" s="626" t="s">
        <v>1621</v>
      </c>
      <c r="C600" s="489"/>
      <c r="D600" s="261"/>
      <c r="E600" s="682"/>
      <c r="F600" s="258"/>
    </row>
    <row r="601" spans="1:6">
      <c r="A601" s="255"/>
      <c r="B601" s="626" t="s">
        <v>1626</v>
      </c>
      <c r="C601" s="489"/>
      <c r="D601" s="261"/>
      <c r="E601" s="682"/>
      <c r="F601" s="258"/>
    </row>
    <row r="602" spans="1:6">
      <c r="A602" s="255"/>
      <c r="B602" s="626" t="s">
        <v>1623</v>
      </c>
      <c r="C602" s="632"/>
      <c r="D602" s="261"/>
      <c r="E602" s="682"/>
      <c r="F602" s="258"/>
    </row>
    <row r="603" spans="1:6">
      <c r="A603" s="255"/>
      <c r="B603" s="626" t="s">
        <v>1624</v>
      </c>
      <c r="C603" s="489"/>
      <c r="D603" s="261"/>
      <c r="E603" s="682"/>
      <c r="F603" s="258"/>
    </row>
    <row r="604" spans="1:6">
      <c r="A604" s="255"/>
      <c r="B604" s="626"/>
      <c r="C604" s="489"/>
      <c r="D604" s="261"/>
      <c r="E604" s="682"/>
      <c r="F604" s="258"/>
    </row>
    <row r="605" spans="1:6">
      <c r="A605" s="255"/>
      <c r="B605" s="575"/>
      <c r="C605" s="256"/>
      <c r="D605" s="261"/>
      <c r="E605" s="682"/>
      <c r="F605" s="258"/>
    </row>
    <row r="606" spans="1:6" ht="38.25">
      <c r="A606" s="255" t="s">
        <v>112</v>
      </c>
      <c r="B606" s="618" t="s">
        <v>1627</v>
      </c>
      <c r="C606" s="500" t="s">
        <v>8</v>
      </c>
      <c r="D606" s="260">
        <v>25</v>
      </c>
      <c r="E606" s="669"/>
      <c r="F606" s="250">
        <f>D606*E606</f>
        <v>0</v>
      </c>
    </row>
    <row r="607" spans="1:6">
      <c r="A607" s="255"/>
      <c r="B607" s="631" t="s">
        <v>1585</v>
      </c>
      <c r="C607" s="256"/>
      <c r="D607" s="261"/>
      <c r="E607" s="682"/>
      <c r="F607" s="258"/>
    </row>
    <row r="608" spans="1:6">
      <c r="A608" s="255"/>
      <c r="B608" s="626" t="s">
        <v>1620</v>
      </c>
      <c r="C608" s="256"/>
      <c r="D608" s="261"/>
      <c r="E608" s="682"/>
      <c r="F608" s="258"/>
    </row>
    <row r="609" spans="1:6">
      <c r="A609" s="255"/>
      <c r="B609" s="626" t="s">
        <v>1628</v>
      </c>
      <c r="C609" s="256"/>
      <c r="D609" s="261"/>
      <c r="E609" s="682"/>
      <c r="F609" s="258"/>
    </row>
    <row r="610" spans="1:6">
      <c r="A610" s="255"/>
      <c r="B610" s="626" t="s">
        <v>1629</v>
      </c>
      <c r="C610" s="256"/>
      <c r="D610" s="261"/>
      <c r="E610" s="682"/>
      <c r="F610" s="258"/>
    </row>
    <row r="611" spans="1:6">
      <c r="A611" s="255"/>
      <c r="B611" s="626"/>
      <c r="C611" s="256"/>
      <c r="D611" s="261"/>
      <c r="E611" s="682"/>
      <c r="F611" s="258"/>
    </row>
    <row r="612" spans="1:6">
      <c r="A612" s="255"/>
      <c r="B612" s="508"/>
      <c r="C612" s="256"/>
      <c r="D612" s="261"/>
      <c r="E612" s="682"/>
      <c r="F612" s="258"/>
    </row>
    <row r="613" spans="1:6" ht="25.5">
      <c r="A613" s="255" t="s">
        <v>189</v>
      </c>
      <c r="B613" s="618" t="s">
        <v>1630</v>
      </c>
      <c r="C613" s="500" t="s">
        <v>8</v>
      </c>
      <c r="D613" s="260">
        <v>2</v>
      </c>
      <c r="E613" s="669"/>
      <c r="F613" s="250">
        <f>D613*E613</f>
        <v>0</v>
      </c>
    </row>
    <row r="614" spans="1:6">
      <c r="A614" s="255"/>
      <c r="B614" s="618"/>
      <c r="C614" s="500"/>
      <c r="D614" s="260"/>
      <c r="E614" s="669"/>
      <c r="F614" s="250"/>
    </row>
    <row r="615" spans="1:6">
      <c r="A615" s="255"/>
      <c r="B615" s="618"/>
      <c r="C615" s="512"/>
      <c r="D615" s="261"/>
      <c r="E615" s="652"/>
      <c r="F615" s="247"/>
    </row>
    <row r="616" spans="1:6" ht="25.5">
      <c r="A616" s="255" t="s">
        <v>201</v>
      </c>
      <c r="B616" s="622" t="s">
        <v>1631</v>
      </c>
      <c r="C616" s="500" t="s">
        <v>8</v>
      </c>
      <c r="D616" s="260">
        <v>3</v>
      </c>
      <c r="E616" s="669"/>
      <c r="F616" s="250">
        <f>D616*E616</f>
        <v>0</v>
      </c>
    </row>
    <row r="617" spans="1:6">
      <c r="A617" s="255"/>
      <c r="B617" s="626" t="s">
        <v>1585</v>
      </c>
      <c r="C617" s="256"/>
      <c r="D617" s="261"/>
      <c r="E617" s="682"/>
      <c r="F617" s="258"/>
    </row>
    <row r="618" spans="1:6">
      <c r="A618" s="255"/>
      <c r="B618" s="626" t="s">
        <v>1632</v>
      </c>
      <c r="C618" s="256"/>
      <c r="D618" s="261"/>
      <c r="E618" s="682"/>
      <c r="F618" s="258"/>
    </row>
    <row r="619" spans="1:6">
      <c r="A619" s="255"/>
      <c r="B619" s="626" t="s">
        <v>1633</v>
      </c>
      <c r="C619" s="256"/>
      <c r="D619" s="261"/>
      <c r="E619" s="682"/>
      <c r="F619" s="258"/>
    </row>
    <row r="620" spans="1:6">
      <c r="A620" s="255"/>
      <c r="B620" s="626" t="s">
        <v>1634</v>
      </c>
      <c r="C620" s="256"/>
      <c r="D620" s="261"/>
      <c r="E620" s="682"/>
      <c r="F620" s="258"/>
    </row>
    <row r="621" spans="1:6">
      <c r="A621" s="255"/>
      <c r="B621" s="626" t="s">
        <v>1635</v>
      </c>
      <c r="C621" s="256"/>
      <c r="D621" s="261"/>
      <c r="E621" s="682"/>
      <c r="F621" s="258"/>
    </row>
    <row r="622" spans="1:6">
      <c r="A622" s="255"/>
      <c r="B622" s="626"/>
      <c r="C622" s="256"/>
      <c r="D622" s="261"/>
      <c r="E622" s="682"/>
      <c r="F622" s="258"/>
    </row>
    <row r="623" spans="1:6">
      <c r="A623" s="255"/>
      <c r="B623" s="626"/>
      <c r="C623" s="256"/>
      <c r="D623" s="261"/>
      <c r="E623" s="682"/>
      <c r="F623" s="258"/>
    </row>
    <row r="624" spans="1:6">
      <c r="A624" s="255"/>
      <c r="B624" s="626"/>
      <c r="C624" s="256"/>
      <c r="D624" s="261"/>
      <c r="E624" s="682"/>
      <c r="F624" s="258"/>
    </row>
    <row r="625" spans="1:6">
      <c r="A625" s="255"/>
      <c r="B625" s="489"/>
      <c r="C625" s="256"/>
      <c r="D625" s="261"/>
      <c r="E625" s="682"/>
      <c r="F625" s="258"/>
    </row>
    <row r="626" spans="1:6" ht="25.5">
      <c r="A626" s="255" t="s">
        <v>244</v>
      </c>
      <c r="B626" s="622" t="s">
        <v>1636</v>
      </c>
      <c r="C626" s="500" t="s">
        <v>8</v>
      </c>
      <c r="D626" s="260">
        <v>2</v>
      </c>
      <c r="E626" s="669"/>
      <c r="F626" s="250">
        <f>D626*E626</f>
        <v>0</v>
      </c>
    </row>
    <row r="627" spans="1:6">
      <c r="A627" s="255"/>
      <c r="B627" s="631" t="s">
        <v>1585</v>
      </c>
      <c r="C627" s="256"/>
      <c r="D627" s="261"/>
      <c r="E627" s="682"/>
      <c r="F627" s="258"/>
    </row>
    <row r="628" spans="1:6">
      <c r="A628" s="255"/>
      <c r="B628" s="626" t="s">
        <v>1637</v>
      </c>
      <c r="C628" s="256"/>
      <c r="D628" s="261"/>
      <c r="E628" s="682"/>
      <c r="F628" s="258"/>
    </row>
    <row r="629" spans="1:6">
      <c r="A629" s="255"/>
      <c r="B629" s="626" t="s">
        <v>1638</v>
      </c>
      <c r="C629" s="256"/>
      <c r="D629" s="261"/>
      <c r="E629" s="682"/>
      <c r="F629" s="258"/>
    </row>
    <row r="630" spans="1:6">
      <c r="A630" s="255"/>
      <c r="B630" s="626" t="s">
        <v>1639</v>
      </c>
      <c r="C630" s="256"/>
      <c r="D630" s="261"/>
      <c r="E630" s="682"/>
      <c r="F630" s="258"/>
    </row>
    <row r="631" spans="1:6">
      <c r="A631" s="255"/>
      <c r="B631" s="626" t="s">
        <v>1640</v>
      </c>
      <c r="C631" s="256"/>
      <c r="D631" s="261"/>
      <c r="E631" s="682"/>
      <c r="F631" s="258"/>
    </row>
    <row r="632" spans="1:6">
      <c r="A632" s="255"/>
      <c r="B632" s="626" t="s">
        <v>1641</v>
      </c>
      <c r="C632" s="256"/>
      <c r="D632" s="261"/>
      <c r="E632" s="682"/>
      <c r="F632" s="258"/>
    </row>
    <row r="633" spans="1:6">
      <c r="A633" s="255"/>
      <c r="B633" s="626" t="s">
        <v>1642</v>
      </c>
      <c r="C633" s="256"/>
      <c r="D633" s="261"/>
      <c r="E633" s="682"/>
      <c r="F633" s="258"/>
    </row>
    <row r="634" spans="1:6">
      <c r="A634" s="255"/>
      <c r="B634" s="626" t="s">
        <v>1643</v>
      </c>
      <c r="C634" s="256"/>
      <c r="D634" s="261"/>
      <c r="E634" s="682"/>
      <c r="F634" s="258"/>
    </row>
    <row r="635" spans="1:6">
      <c r="A635" s="255"/>
      <c r="B635" s="489"/>
      <c r="C635" s="256"/>
      <c r="D635" s="261"/>
      <c r="E635" s="682"/>
      <c r="F635" s="258"/>
    </row>
    <row r="636" spans="1:6" ht="25.5">
      <c r="A636" s="255" t="s">
        <v>327</v>
      </c>
      <c r="B636" s="622" t="s">
        <v>1644</v>
      </c>
      <c r="C636" s="500" t="s">
        <v>8</v>
      </c>
      <c r="D636" s="260">
        <v>2</v>
      </c>
      <c r="E636" s="669"/>
      <c r="F636" s="250">
        <f>D636*E636</f>
        <v>0</v>
      </c>
    </row>
    <row r="637" spans="1:6">
      <c r="A637" s="255"/>
      <c r="B637" s="489"/>
      <c r="C637" s="256"/>
      <c r="D637" s="261"/>
      <c r="E637" s="682"/>
      <c r="F637" s="258"/>
    </row>
    <row r="638" spans="1:6" ht="38.25">
      <c r="A638" s="255" t="s">
        <v>328</v>
      </c>
      <c r="B638" s="633" t="s">
        <v>1645</v>
      </c>
      <c r="C638" s="500" t="s">
        <v>8</v>
      </c>
      <c r="D638" s="260">
        <v>3</v>
      </c>
      <c r="E638" s="669"/>
      <c r="F638" s="250">
        <f>D638*E638</f>
        <v>0</v>
      </c>
    </row>
    <row r="639" spans="1:6">
      <c r="A639" s="255"/>
      <c r="B639" s="631" t="s">
        <v>1585</v>
      </c>
      <c r="C639" s="256"/>
      <c r="D639" s="261"/>
      <c r="E639" s="682"/>
      <c r="F639" s="258"/>
    </row>
    <row r="640" spans="1:6">
      <c r="A640" s="255"/>
      <c r="B640" s="626" t="s">
        <v>1646</v>
      </c>
      <c r="C640" s="256"/>
      <c r="D640" s="261"/>
      <c r="E640" s="682"/>
      <c r="F640" s="258"/>
    </row>
    <row r="641" spans="1:6">
      <c r="A641" s="255"/>
      <c r="B641" s="626" t="s">
        <v>1647</v>
      </c>
      <c r="C641" s="256"/>
      <c r="D641" s="261"/>
      <c r="E641" s="682"/>
      <c r="F641" s="258"/>
    </row>
    <row r="642" spans="1:6">
      <c r="A642" s="255"/>
      <c r="B642" s="626" t="s">
        <v>1648</v>
      </c>
      <c r="C642" s="256"/>
      <c r="D642" s="261"/>
      <c r="E642" s="682"/>
      <c r="F642" s="258"/>
    </row>
    <row r="643" spans="1:6">
      <c r="A643" s="255"/>
      <c r="B643" s="626" t="s">
        <v>1649</v>
      </c>
      <c r="C643" s="256"/>
      <c r="D643" s="261"/>
      <c r="E643" s="682"/>
      <c r="F643" s="258"/>
    </row>
    <row r="644" spans="1:6">
      <c r="A644" s="255"/>
      <c r="B644" s="626" t="s">
        <v>1650</v>
      </c>
      <c r="C644" s="256"/>
      <c r="D644" s="261"/>
      <c r="E644" s="682"/>
      <c r="F644" s="258"/>
    </row>
    <row r="645" spans="1:6">
      <c r="A645" s="255"/>
      <c r="B645" s="626" t="s">
        <v>1651</v>
      </c>
      <c r="C645" s="256"/>
      <c r="D645" s="261"/>
      <c r="E645" s="682"/>
      <c r="F645" s="258"/>
    </row>
    <row r="646" spans="1:6">
      <c r="A646" s="255"/>
      <c r="B646" s="626" t="s">
        <v>1652</v>
      </c>
      <c r="C646" s="256"/>
      <c r="D646" s="261"/>
      <c r="E646" s="682"/>
      <c r="F646" s="258"/>
    </row>
    <row r="647" spans="1:6">
      <c r="A647" s="255"/>
      <c r="B647" s="626" t="s">
        <v>1653</v>
      </c>
      <c r="C647" s="256"/>
      <c r="D647" s="261"/>
      <c r="E647" s="682"/>
      <c r="F647" s="258"/>
    </row>
    <row r="648" spans="1:6">
      <c r="A648" s="255"/>
      <c r="B648" s="626"/>
      <c r="C648" s="256"/>
      <c r="D648" s="261"/>
      <c r="E648" s="682"/>
      <c r="F648" s="258"/>
    </row>
    <row r="649" spans="1:6">
      <c r="A649" s="255"/>
      <c r="B649" s="626"/>
      <c r="C649" s="256"/>
      <c r="D649" s="261"/>
      <c r="E649" s="682"/>
      <c r="F649" s="258"/>
    </row>
    <row r="650" spans="1:6" ht="25.5">
      <c r="A650" s="255" t="s">
        <v>329</v>
      </c>
      <c r="B650" s="633" t="s">
        <v>1654</v>
      </c>
      <c r="C650" s="500" t="s">
        <v>8</v>
      </c>
      <c r="D650" s="260">
        <v>1</v>
      </c>
      <c r="E650" s="669"/>
      <c r="F650" s="250">
        <f>D650*E650</f>
        <v>0</v>
      </c>
    </row>
    <row r="651" spans="1:6">
      <c r="A651" s="255"/>
      <c r="B651" s="631" t="s">
        <v>1585</v>
      </c>
      <c r="C651" s="256"/>
      <c r="D651" s="261"/>
      <c r="E651" s="682"/>
      <c r="F651" s="258"/>
    </row>
    <row r="652" spans="1:6">
      <c r="A652" s="255"/>
      <c r="B652" s="626" t="s">
        <v>1655</v>
      </c>
      <c r="C652" s="256"/>
      <c r="D652" s="261"/>
      <c r="E652" s="682"/>
      <c r="F652" s="258"/>
    </row>
    <row r="653" spans="1:6">
      <c r="A653" s="255"/>
      <c r="B653" s="626" t="s">
        <v>1656</v>
      </c>
      <c r="C653" s="256"/>
      <c r="D653" s="261"/>
      <c r="E653" s="682"/>
      <c r="F653" s="258"/>
    </row>
    <row r="654" spans="1:6">
      <c r="A654" s="255"/>
      <c r="B654" s="626" t="s">
        <v>1657</v>
      </c>
      <c r="C654" s="256"/>
      <c r="D654" s="261"/>
      <c r="E654" s="682"/>
      <c r="F654" s="258"/>
    </row>
    <row r="655" spans="1:6">
      <c r="A655" s="255"/>
      <c r="B655" s="626" t="s">
        <v>1658</v>
      </c>
      <c r="C655" s="256"/>
      <c r="D655" s="261"/>
      <c r="E655" s="682"/>
      <c r="F655" s="258"/>
    </row>
    <row r="656" spans="1:6">
      <c r="A656" s="255"/>
      <c r="B656" s="626" t="s">
        <v>1659</v>
      </c>
      <c r="C656" s="256"/>
      <c r="D656" s="261"/>
      <c r="E656" s="682"/>
      <c r="F656" s="258"/>
    </row>
    <row r="657" spans="1:6">
      <c r="A657" s="255"/>
      <c r="B657" s="508" t="s">
        <v>1660</v>
      </c>
      <c r="C657" s="256"/>
      <c r="D657" s="261"/>
      <c r="E657" s="682"/>
      <c r="F657" s="258"/>
    </row>
    <row r="658" spans="1:6">
      <c r="A658" s="255"/>
      <c r="B658" s="508"/>
      <c r="C658" s="256"/>
      <c r="D658" s="261"/>
      <c r="E658" s="682"/>
      <c r="F658" s="258"/>
    </row>
    <row r="659" spans="1:6" ht="25.5">
      <c r="A659" s="255" t="s">
        <v>330</v>
      </c>
      <c r="B659" s="262" t="s">
        <v>1661</v>
      </c>
      <c r="C659" s="259" t="s">
        <v>8</v>
      </c>
      <c r="D659" s="260">
        <v>34</v>
      </c>
      <c r="E659" s="669"/>
      <c r="F659" s="250">
        <f>D659*E659</f>
        <v>0</v>
      </c>
    </row>
    <row r="660" spans="1:6">
      <c r="A660" s="255"/>
      <c r="B660" s="262"/>
      <c r="C660" s="256"/>
      <c r="D660" s="261"/>
      <c r="E660" s="669"/>
      <c r="F660" s="247"/>
    </row>
    <row r="661" spans="1:6">
      <c r="A661" s="255"/>
      <c r="B661" s="575"/>
      <c r="C661" s="256"/>
      <c r="D661" s="261"/>
      <c r="E661" s="682"/>
      <c r="F661" s="258"/>
    </row>
    <row r="662" spans="1:6" ht="85.5" customHeight="1">
      <c r="A662" s="255" t="s">
        <v>331</v>
      </c>
      <c r="B662" s="262" t="s">
        <v>1662</v>
      </c>
      <c r="C662" s="256"/>
      <c r="D662" s="261"/>
      <c r="E662" s="669"/>
      <c r="F662" s="247"/>
    </row>
    <row r="663" spans="1:6">
      <c r="A663" s="523" t="s">
        <v>1280</v>
      </c>
      <c r="B663" s="509" t="s">
        <v>1663</v>
      </c>
      <c r="C663" s="505" t="s">
        <v>116</v>
      </c>
      <c r="D663" s="506">
        <v>295</v>
      </c>
      <c r="E663" s="682"/>
      <c r="F663" s="258">
        <f>D663*E663</f>
        <v>0</v>
      </c>
    </row>
    <row r="664" spans="1:6" ht="25.5">
      <c r="A664" s="523" t="s">
        <v>1280</v>
      </c>
      <c r="B664" s="504" t="s">
        <v>1664</v>
      </c>
      <c r="C664" s="505" t="s">
        <v>116</v>
      </c>
      <c r="D664" s="506">
        <v>300</v>
      </c>
      <c r="E664" s="682"/>
      <c r="F664" s="258">
        <f>D664*E664</f>
        <v>0</v>
      </c>
    </row>
    <row r="665" spans="1:6">
      <c r="A665" s="255"/>
      <c r="B665" s="262"/>
      <c r="C665" s="256"/>
      <c r="D665" s="261"/>
      <c r="E665" s="669"/>
      <c r="F665" s="247"/>
    </row>
    <row r="666" spans="1:6" ht="38.25">
      <c r="A666" s="255" t="s">
        <v>887</v>
      </c>
      <c r="B666" s="262" t="s">
        <v>1665</v>
      </c>
      <c r="C666" s="259" t="s">
        <v>8</v>
      </c>
      <c r="D666" s="260">
        <v>1</v>
      </c>
      <c r="E666" s="669"/>
      <c r="F666" s="250">
        <f>D666*E666</f>
        <v>0</v>
      </c>
    </row>
    <row r="667" spans="1:6">
      <c r="A667" s="255"/>
      <c r="B667" s="262"/>
      <c r="C667" s="489"/>
      <c r="D667" s="489"/>
      <c r="E667" s="653"/>
      <c r="F667" s="489"/>
    </row>
    <row r="668" spans="1:6" ht="38.25">
      <c r="A668" s="255" t="s">
        <v>1666</v>
      </c>
      <c r="B668" s="590" t="s">
        <v>1667</v>
      </c>
      <c r="C668" s="259" t="s">
        <v>8</v>
      </c>
      <c r="D668" s="260">
        <v>1</v>
      </c>
      <c r="E668" s="669"/>
      <c r="F668" s="250">
        <f>D668*E668</f>
        <v>0</v>
      </c>
    </row>
    <row r="669" spans="1:6">
      <c r="A669" s="255"/>
      <c r="B669" s="590"/>
      <c r="C669" s="259"/>
      <c r="D669" s="260"/>
      <c r="E669" s="669"/>
      <c r="F669" s="250"/>
    </row>
    <row r="670" spans="1:6">
      <c r="A670" s="244"/>
      <c r="B670" s="489"/>
      <c r="C670" s="242"/>
      <c r="D670" s="243"/>
      <c r="E670" s="659"/>
      <c r="F670" s="489"/>
    </row>
    <row r="671" spans="1:6">
      <c r="A671" s="251"/>
      <c r="B671" s="252" t="s">
        <v>1668</v>
      </c>
      <c r="C671" s="253" t="s">
        <v>1475</v>
      </c>
      <c r="D671" s="254"/>
      <c r="E671" s="671"/>
      <c r="F671" s="254">
        <f>SUM(F542:F670)</f>
        <v>0</v>
      </c>
    </row>
    <row r="672" spans="1:6">
      <c r="A672" s="497"/>
      <c r="B672" s="489"/>
      <c r="C672" s="497"/>
      <c r="D672" s="497"/>
      <c r="E672" s="659"/>
      <c r="F672" s="489"/>
    </row>
    <row r="673" spans="1:6">
      <c r="A673" s="497"/>
      <c r="B673" s="489"/>
      <c r="C673" s="497"/>
      <c r="D673" s="497"/>
      <c r="E673" s="659"/>
      <c r="F673" s="489"/>
    </row>
    <row r="674" spans="1:6">
      <c r="A674" s="497"/>
      <c r="B674" s="489"/>
      <c r="C674" s="497"/>
      <c r="D674" s="497"/>
      <c r="E674" s="659"/>
      <c r="F674" s="489"/>
    </row>
    <row r="675" spans="1:6" ht="38.25">
      <c r="A675" s="240" t="s">
        <v>1669</v>
      </c>
      <c r="B675" s="241" t="s">
        <v>1670</v>
      </c>
      <c r="C675" s="242"/>
      <c r="D675" s="243"/>
      <c r="E675" s="659"/>
      <c r="F675" s="489"/>
    </row>
    <row r="676" spans="1:6">
      <c r="A676" s="497"/>
      <c r="B676" s="489"/>
      <c r="C676" s="497"/>
      <c r="D676" s="497"/>
      <c r="E676" s="659"/>
      <c r="F676" s="489"/>
    </row>
    <row r="677" spans="1:6" ht="38.25">
      <c r="A677" s="514" t="s">
        <v>51</v>
      </c>
      <c r="B677" s="498" t="s">
        <v>1671</v>
      </c>
      <c r="C677" s="489"/>
      <c r="D677" s="489"/>
      <c r="E677" s="659"/>
      <c r="F677" s="489"/>
    </row>
    <row r="678" spans="1:6">
      <c r="A678" s="523" t="s">
        <v>1280</v>
      </c>
      <c r="B678" s="489" t="s">
        <v>1672</v>
      </c>
      <c r="C678" s="505" t="s">
        <v>116</v>
      </c>
      <c r="D678" s="506">
        <v>92</v>
      </c>
      <c r="E678" s="684"/>
      <c r="F678" s="634">
        <f>D678*E678</f>
        <v>0</v>
      </c>
    </row>
    <row r="679" spans="1:6">
      <c r="A679" s="523" t="s">
        <v>1280</v>
      </c>
      <c r="B679" s="489" t="s">
        <v>1673</v>
      </c>
      <c r="C679" s="505" t="s">
        <v>8</v>
      </c>
      <c r="D679" s="506">
        <v>10</v>
      </c>
      <c r="E679" s="684"/>
      <c r="F679" s="634">
        <f>D679*E679</f>
        <v>0</v>
      </c>
    </row>
    <row r="680" spans="1:6">
      <c r="A680" s="512"/>
      <c r="B680" s="489" t="s">
        <v>1674</v>
      </c>
      <c r="C680" s="505" t="s">
        <v>1266</v>
      </c>
      <c r="D680" s="506" t="s">
        <v>1266</v>
      </c>
      <c r="E680" s="684"/>
      <c r="F680" s="634" t="s">
        <v>1266</v>
      </c>
    </row>
    <row r="681" spans="1:6">
      <c r="A681" s="523" t="s">
        <v>1280</v>
      </c>
      <c r="B681" s="489" t="s">
        <v>1675</v>
      </c>
      <c r="C681" s="505" t="s">
        <v>8</v>
      </c>
      <c r="D681" s="506">
        <v>8</v>
      </c>
      <c r="E681" s="684"/>
      <c r="F681" s="634">
        <f>D681*E681</f>
        <v>0</v>
      </c>
    </row>
    <row r="682" spans="1:6" ht="25.5">
      <c r="A682" s="523" t="s">
        <v>1280</v>
      </c>
      <c r="B682" s="507" t="s">
        <v>1676</v>
      </c>
      <c r="C682" s="505" t="s">
        <v>8</v>
      </c>
      <c r="D682" s="506">
        <v>2</v>
      </c>
      <c r="E682" s="684"/>
      <c r="F682" s="634">
        <f>D682*E682</f>
        <v>0</v>
      </c>
    </row>
    <row r="683" spans="1:6">
      <c r="A683" s="523"/>
      <c r="B683" s="489"/>
      <c r="C683" s="505"/>
      <c r="D683" s="506"/>
      <c r="E683" s="684"/>
      <c r="F683" s="634"/>
    </row>
    <row r="684" spans="1:6">
      <c r="A684" s="512"/>
      <c r="B684" s="489"/>
      <c r="C684" s="505"/>
      <c r="D684" s="506"/>
      <c r="E684" s="684"/>
      <c r="F684" s="634"/>
    </row>
    <row r="685" spans="1:6" ht="51">
      <c r="A685" s="514" t="s">
        <v>57</v>
      </c>
      <c r="B685" s="498" t="s">
        <v>1677</v>
      </c>
      <c r="C685" s="489"/>
      <c r="D685" s="489"/>
      <c r="E685" s="659"/>
      <c r="F685" s="489"/>
    </row>
    <row r="686" spans="1:6">
      <c r="A686" s="523" t="s">
        <v>1280</v>
      </c>
      <c r="B686" s="489" t="s">
        <v>1672</v>
      </c>
      <c r="C686" s="505" t="s">
        <v>116</v>
      </c>
      <c r="D686" s="506">
        <v>98</v>
      </c>
      <c r="E686" s="684"/>
      <c r="F686" s="634">
        <f>D686*E686</f>
        <v>0</v>
      </c>
    </row>
    <row r="687" spans="1:6">
      <c r="A687" s="523" t="s">
        <v>1280</v>
      </c>
      <c r="B687" s="489" t="s">
        <v>1673</v>
      </c>
      <c r="C687" s="505" t="s">
        <v>8</v>
      </c>
      <c r="D687" s="506">
        <v>15</v>
      </c>
      <c r="E687" s="684"/>
      <c r="F687" s="634">
        <f>D687*E687</f>
        <v>0</v>
      </c>
    </row>
    <row r="688" spans="1:6">
      <c r="A688" s="512"/>
      <c r="B688" s="489" t="s">
        <v>1674</v>
      </c>
      <c r="C688" s="505" t="s">
        <v>1266</v>
      </c>
      <c r="D688" s="506" t="s">
        <v>1266</v>
      </c>
      <c r="E688" s="684"/>
      <c r="F688" s="634" t="s">
        <v>1266</v>
      </c>
    </row>
    <row r="689" spans="1:6">
      <c r="A689" s="523" t="s">
        <v>1280</v>
      </c>
      <c r="B689" s="489" t="s">
        <v>1678</v>
      </c>
      <c r="C689" s="505" t="s">
        <v>8</v>
      </c>
      <c r="D689" s="506">
        <v>20</v>
      </c>
      <c r="E689" s="684"/>
      <c r="F689" s="634">
        <f>D689*E689</f>
        <v>0</v>
      </c>
    </row>
    <row r="690" spans="1:6">
      <c r="A690" s="523"/>
      <c r="B690" s="567"/>
      <c r="C690" s="505"/>
      <c r="D690" s="506"/>
      <c r="E690" s="684"/>
      <c r="F690" s="634"/>
    </row>
    <row r="691" spans="1:6" ht="63.75">
      <c r="A691" s="514" t="s">
        <v>62</v>
      </c>
      <c r="B691" s="635" t="s">
        <v>1679</v>
      </c>
      <c r="C691" s="505"/>
      <c r="D691" s="506"/>
      <c r="E691" s="684"/>
      <c r="F691" s="634"/>
    </row>
    <row r="692" spans="1:6">
      <c r="A692" s="523" t="s">
        <v>1280</v>
      </c>
      <c r="B692" s="489" t="s">
        <v>1672</v>
      </c>
      <c r="C692" s="505" t="s">
        <v>116</v>
      </c>
      <c r="D692" s="506">
        <v>20</v>
      </c>
      <c r="E692" s="684"/>
      <c r="F692" s="634">
        <f>D692*E692</f>
        <v>0</v>
      </c>
    </row>
    <row r="693" spans="1:6">
      <c r="A693" s="523" t="s">
        <v>1280</v>
      </c>
      <c r="B693" s="567" t="s">
        <v>1680</v>
      </c>
      <c r="C693" s="505" t="s">
        <v>116</v>
      </c>
      <c r="D693" s="506">
        <v>44</v>
      </c>
      <c r="E693" s="684"/>
      <c r="F693" s="634">
        <f>D693*E693</f>
        <v>0</v>
      </c>
    </row>
    <row r="694" spans="1:6">
      <c r="A694" s="523" t="s">
        <v>1280</v>
      </c>
      <c r="B694" s="489" t="s">
        <v>1681</v>
      </c>
      <c r="C694" s="512" t="s">
        <v>8</v>
      </c>
      <c r="D694" s="511">
        <v>5</v>
      </c>
      <c r="E694" s="655"/>
      <c r="F694" s="634">
        <f>D694*E694</f>
        <v>0</v>
      </c>
    </row>
    <row r="695" spans="1:6">
      <c r="A695" s="523"/>
      <c r="B695" s="489" t="s">
        <v>1682</v>
      </c>
      <c r="C695" s="512"/>
      <c r="D695" s="489"/>
      <c r="E695" s="655"/>
      <c r="F695" s="634"/>
    </row>
    <row r="696" spans="1:6" ht="25.5">
      <c r="A696" s="523" t="s">
        <v>1280</v>
      </c>
      <c r="B696" s="567" t="s">
        <v>1683</v>
      </c>
      <c r="C696" s="505" t="s">
        <v>8</v>
      </c>
      <c r="D696" s="506">
        <v>5</v>
      </c>
      <c r="E696" s="684"/>
      <c r="F696" s="634">
        <f>D696*E696</f>
        <v>0</v>
      </c>
    </row>
    <row r="697" spans="1:6">
      <c r="A697" s="523" t="s">
        <v>1280</v>
      </c>
      <c r="B697" s="567" t="s">
        <v>1684</v>
      </c>
      <c r="C697" s="505" t="s">
        <v>8</v>
      </c>
      <c r="D697" s="506">
        <v>4</v>
      </c>
      <c r="E697" s="684"/>
      <c r="F697" s="634">
        <f>D697*E697</f>
        <v>0</v>
      </c>
    </row>
    <row r="698" spans="1:6">
      <c r="A698" s="523"/>
      <c r="B698" s="567"/>
      <c r="C698" s="505"/>
      <c r="D698" s="506"/>
      <c r="E698" s="684"/>
      <c r="F698" s="634"/>
    </row>
    <row r="699" spans="1:6" ht="51">
      <c r="A699" s="514" t="s">
        <v>63</v>
      </c>
      <c r="B699" s="635" t="s">
        <v>1685</v>
      </c>
      <c r="C699" s="505"/>
      <c r="D699" s="506"/>
      <c r="E699" s="684"/>
      <c r="F699" s="634"/>
    </row>
    <row r="700" spans="1:6">
      <c r="A700" s="523" t="s">
        <v>1280</v>
      </c>
      <c r="B700" s="567" t="s">
        <v>1680</v>
      </c>
      <c r="C700" s="505" t="s">
        <v>116</v>
      </c>
      <c r="D700" s="506">
        <v>80</v>
      </c>
      <c r="E700" s="684"/>
      <c r="F700" s="634">
        <f>D700*E700</f>
        <v>0</v>
      </c>
    </row>
    <row r="701" spans="1:6">
      <c r="A701" s="523" t="s">
        <v>1280</v>
      </c>
      <c r="B701" s="567" t="s">
        <v>1686</v>
      </c>
      <c r="C701" s="505" t="s">
        <v>8</v>
      </c>
      <c r="D701" s="506">
        <v>50</v>
      </c>
      <c r="E701" s="684"/>
      <c r="F701" s="634">
        <f>D701*E701</f>
        <v>0</v>
      </c>
    </row>
    <row r="702" spans="1:6">
      <c r="A702" s="523" t="s">
        <v>1280</v>
      </c>
      <c r="B702" s="567" t="s">
        <v>1687</v>
      </c>
      <c r="C702" s="505" t="s">
        <v>8</v>
      </c>
      <c r="D702" s="506">
        <v>50</v>
      </c>
      <c r="E702" s="684"/>
      <c r="F702" s="634">
        <f>D702*E702</f>
        <v>0</v>
      </c>
    </row>
    <row r="703" spans="1:6">
      <c r="A703" s="523" t="s">
        <v>1280</v>
      </c>
      <c r="B703" s="567" t="s">
        <v>1688</v>
      </c>
      <c r="C703" s="505" t="s">
        <v>8</v>
      </c>
      <c r="D703" s="506">
        <v>20</v>
      </c>
      <c r="E703" s="684"/>
      <c r="F703" s="634">
        <f>D703*E703</f>
        <v>0</v>
      </c>
    </row>
    <row r="704" spans="1:6">
      <c r="A704" s="523"/>
      <c r="B704" s="567" t="s">
        <v>1689</v>
      </c>
      <c r="C704" s="505"/>
      <c r="D704" s="506"/>
      <c r="E704" s="684"/>
      <c r="F704" s="634"/>
    </row>
    <row r="705" spans="1:6">
      <c r="A705" s="523" t="s">
        <v>1280</v>
      </c>
      <c r="B705" s="567" t="s">
        <v>1690</v>
      </c>
      <c r="C705" s="505" t="s">
        <v>8</v>
      </c>
      <c r="D705" s="506">
        <v>4</v>
      </c>
      <c r="E705" s="684"/>
      <c r="F705" s="634">
        <f>D705*E705</f>
        <v>0</v>
      </c>
    </row>
    <row r="706" spans="1:6">
      <c r="A706" s="523" t="s">
        <v>1280</v>
      </c>
      <c r="B706" s="567" t="s">
        <v>1691</v>
      </c>
      <c r="C706" s="505" t="s">
        <v>8</v>
      </c>
      <c r="D706" s="506">
        <v>10</v>
      </c>
      <c r="E706" s="684"/>
      <c r="F706" s="634">
        <f>D706*E706</f>
        <v>0</v>
      </c>
    </row>
    <row r="707" spans="1:6">
      <c r="A707" s="514"/>
      <c r="B707" s="498"/>
      <c r="C707" s="489"/>
      <c r="D707" s="489"/>
      <c r="E707" s="659"/>
      <c r="F707" s="489"/>
    </row>
    <row r="708" spans="1:6" ht="25.5">
      <c r="A708" s="514" t="s">
        <v>64</v>
      </c>
      <c r="B708" s="567" t="s">
        <v>1692</v>
      </c>
      <c r="E708" s="662"/>
    </row>
    <row r="709" spans="1:6" ht="65.25" customHeight="1">
      <c r="A709" s="523" t="s">
        <v>1280</v>
      </c>
      <c r="B709" s="567" t="s">
        <v>1693</v>
      </c>
      <c r="C709" s="525" t="s">
        <v>1053</v>
      </c>
      <c r="D709" s="580">
        <v>1</v>
      </c>
      <c r="E709" s="674"/>
      <c r="F709" s="599">
        <f>D709*E709</f>
        <v>0</v>
      </c>
    </row>
    <row r="710" spans="1:6">
      <c r="A710" s="514"/>
      <c r="B710" s="567"/>
      <c r="C710" s="505"/>
      <c r="D710" s="506"/>
      <c r="E710" s="684"/>
      <c r="F710" s="634"/>
    </row>
    <row r="711" spans="1:6" ht="75" customHeight="1">
      <c r="A711" s="514" t="s">
        <v>86</v>
      </c>
      <c r="B711" s="567" t="s">
        <v>1694</v>
      </c>
      <c r="C711" s="525" t="s">
        <v>8</v>
      </c>
      <c r="D711" s="580">
        <v>1</v>
      </c>
      <c r="E711" s="674"/>
      <c r="F711" s="599">
        <f>D711*E711</f>
        <v>0</v>
      </c>
    </row>
    <row r="712" spans="1:6">
      <c r="A712" s="514"/>
      <c r="B712" s="567"/>
      <c r="C712" s="505"/>
      <c r="D712" s="506"/>
      <c r="E712" s="659"/>
      <c r="F712" s="489"/>
    </row>
    <row r="713" spans="1:6" ht="63.75">
      <c r="A713" s="514" t="s">
        <v>118</v>
      </c>
      <c r="B713" s="567" t="s">
        <v>1695</v>
      </c>
      <c r="C713" s="525" t="s">
        <v>116</v>
      </c>
      <c r="D713" s="580">
        <v>15</v>
      </c>
      <c r="E713" s="674"/>
      <c r="F713" s="599">
        <f>D713*E713</f>
        <v>0</v>
      </c>
    </row>
    <row r="714" spans="1:6">
      <c r="A714" s="514"/>
      <c r="B714" s="567"/>
      <c r="C714" s="505"/>
      <c r="D714" s="506"/>
      <c r="E714" s="659"/>
      <c r="F714" s="489"/>
    </row>
    <row r="715" spans="1:6" ht="62.25" customHeight="1">
      <c r="A715" s="523" t="s">
        <v>167</v>
      </c>
      <c r="B715" s="567" t="s">
        <v>1696</v>
      </c>
      <c r="C715" s="525" t="s">
        <v>8</v>
      </c>
      <c r="D715" s="580">
        <v>7</v>
      </c>
      <c r="E715" s="674"/>
      <c r="F715" s="599">
        <f>D715*E715</f>
        <v>0</v>
      </c>
    </row>
    <row r="716" spans="1:6">
      <c r="A716" s="523"/>
      <c r="B716" s="567"/>
      <c r="C716" s="505"/>
      <c r="D716" s="506"/>
      <c r="E716" s="684"/>
      <c r="F716" s="634"/>
    </row>
    <row r="717" spans="1:6" ht="75.75" customHeight="1">
      <c r="A717" s="523" t="s">
        <v>168</v>
      </c>
      <c r="B717" s="567" t="s">
        <v>1697</v>
      </c>
      <c r="C717" s="505"/>
      <c r="D717" s="506"/>
      <c r="E717" s="659"/>
      <c r="F717" s="489"/>
    </row>
    <row r="718" spans="1:6">
      <c r="A718" s="523" t="s">
        <v>1280</v>
      </c>
      <c r="B718" s="567" t="s">
        <v>1698</v>
      </c>
      <c r="C718" s="505" t="s">
        <v>116</v>
      </c>
      <c r="D718" s="506">
        <v>126</v>
      </c>
      <c r="E718" s="684"/>
      <c r="F718" s="634">
        <f>D718*E718</f>
        <v>0</v>
      </c>
    </row>
    <row r="719" spans="1:6" ht="14.25">
      <c r="A719" s="523" t="s">
        <v>1280</v>
      </c>
      <c r="B719" s="567" t="s">
        <v>1699</v>
      </c>
      <c r="C719" s="505" t="s">
        <v>116</v>
      </c>
      <c r="D719" s="506">
        <v>280</v>
      </c>
      <c r="E719" s="684"/>
      <c r="F719" s="634">
        <f>D719*E719</f>
        <v>0</v>
      </c>
    </row>
    <row r="720" spans="1:6">
      <c r="A720" s="523" t="s">
        <v>1280</v>
      </c>
      <c r="B720" s="567" t="s">
        <v>1700</v>
      </c>
      <c r="C720" s="505" t="s">
        <v>116</v>
      </c>
      <c r="D720" s="506">
        <v>400</v>
      </c>
      <c r="E720" s="659"/>
      <c r="F720" s="247">
        <f>D720*E720</f>
        <v>0</v>
      </c>
    </row>
    <row r="721" spans="1:6">
      <c r="A721" s="523" t="s">
        <v>1280</v>
      </c>
      <c r="B721" s="567" t="s">
        <v>1701</v>
      </c>
      <c r="C721" s="505" t="s">
        <v>8</v>
      </c>
      <c r="D721" s="506">
        <v>10</v>
      </c>
      <c r="E721" s="659"/>
      <c r="F721" s="247">
        <f>D721*E721</f>
        <v>0</v>
      </c>
    </row>
    <row r="722" spans="1:6">
      <c r="A722" s="514"/>
      <c r="B722" s="567"/>
      <c r="C722" s="505"/>
      <c r="D722" s="506"/>
      <c r="E722" s="659"/>
      <c r="F722" s="489"/>
    </row>
    <row r="723" spans="1:6" ht="25.5">
      <c r="A723" s="514" t="s">
        <v>177</v>
      </c>
      <c r="B723" s="567" t="s">
        <v>1702</v>
      </c>
      <c r="C723" s="525" t="s">
        <v>8</v>
      </c>
      <c r="D723" s="580">
        <v>1</v>
      </c>
      <c r="E723" s="674"/>
      <c r="F723" s="599">
        <f>D723*E723</f>
        <v>0</v>
      </c>
    </row>
    <row r="724" spans="1:6">
      <c r="A724" s="497"/>
      <c r="B724" s="497"/>
      <c r="C724" s="489"/>
      <c r="D724" s="489"/>
      <c r="E724" s="659"/>
      <c r="F724" s="489"/>
    </row>
    <row r="725" spans="1:6">
      <c r="A725" s="251"/>
      <c r="B725" s="252" t="s">
        <v>1703</v>
      </c>
      <c r="C725" s="253" t="s">
        <v>1475</v>
      </c>
      <c r="D725" s="254"/>
      <c r="E725" s="671"/>
      <c r="F725" s="254">
        <f>SUM(F676:F723)</f>
        <v>0</v>
      </c>
    </row>
    <row r="726" spans="1:6">
      <c r="A726" s="497"/>
      <c r="B726" s="489"/>
      <c r="C726" s="497"/>
      <c r="D726" s="497"/>
      <c r="E726" s="659"/>
      <c r="F726" s="489"/>
    </row>
    <row r="727" spans="1:6">
      <c r="A727" s="497"/>
      <c r="B727" s="489"/>
      <c r="C727" s="497"/>
      <c r="D727" s="497"/>
      <c r="E727" s="659"/>
      <c r="F727" s="489"/>
    </row>
    <row r="728" spans="1:6">
      <c r="A728" s="497"/>
      <c r="B728" s="489"/>
      <c r="C728" s="497"/>
      <c r="D728" s="497"/>
      <c r="E728" s="659"/>
      <c r="F728" s="489"/>
    </row>
    <row r="729" spans="1:6">
      <c r="A729" s="497"/>
      <c r="B729" s="489"/>
      <c r="C729" s="497"/>
      <c r="D729" s="497"/>
      <c r="E729" s="659"/>
      <c r="F729" s="489"/>
    </row>
    <row r="730" spans="1:6">
      <c r="A730" s="497"/>
      <c r="B730" s="489"/>
      <c r="C730" s="497"/>
      <c r="D730" s="497"/>
      <c r="E730" s="659"/>
      <c r="F730" s="489"/>
    </row>
    <row r="731" spans="1:6">
      <c r="A731" s="497"/>
      <c r="B731" s="489"/>
      <c r="C731" s="497"/>
      <c r="D731" s="497"/>
      <c r="E731" s="659"/>
      <c r="F731" s="489"/>
    </row>
    <row r="732" spans="1:6">
      <c r="A732" s="497"/>
      <c r="B732" s="489"/>
      <c r="C732" s="497"/>
      <c r="D732" s="497"/>
      <c r="E732" s="659"/>
      <c r="F732" s="489"/>
    </row>
    <row r="733" spans="1:6">
      <c r="A733" s="497"/>
      <c r="B733" s="489"/>
      <c r="C733" s="497"/>
      <c r="D733" s="497"/>
      <c r="E733" s="659"/>
      <c r="F733" s="489"/>
    </row>
    <row r="734" spans="1:6">
      <c r="A734" s="497"/>
      <c r="B734" s="489"/>
      <c r="C734" s="497"/>
      <c r="D734" s="497"/>
      <c r="E734" s="659"/>
      <c r="F734" s="489"/>
    </row>
    <row r="735" spans="1:6">
      <c r="A735" s="497"/>
      <c r="B735" s="489"/>
      <c r="C735" s="497"/>
      <c r="D735" s="497"/>
      <c r="E735" s="659"/>
      <c r="F735" s="489"/>
    </row>
    <row r="736" spans="1:6">
      <c r="A736" s="240" t="s">
        <v>1704</v>
      </c>
      <c r="B736" s="241" t="s">
        <v>1705</v>
      </c>
      <c r="C736" s="497"/>
      <c r="D736" s="497"/>
      <c r="E736" s="659"/>
      <c r="F736" s="489"/>
    </row>
    <row r="737" spans="1:6">
      <c r="A737" s="497"/>
      <c r="B737" s="489"/>
      <c r="C737" s="497"/>
      <c r="D737" s="497"/>
      <c r="E737" s="659"/>
      <c r="F737" s="489"/>
    </row>
    <row r="738" spans="1:6">
      <c r="A738" s="514" t="s">
        <v>54</v>
      </c>
      <c r="B738" s="636" t="s">
        <v>1706</v>
      </c>
      <c r="C738" s="497"/>
      <c r="D738" s="497"/>
      <c r="E738" s="659"/>
      <c r="F738" s="489"/>
    </row>
    <row r="739" spans="1:6">
      <c r="A739" s="497"/>
      <c r="B739" s="636" t="s">
        <v>1707</v>
      </c>
      <c r="C739" s="497"/>
      <c r="D739" s="497"/>
      <c r="E739" s="659"/>
      <c r="F739" s="489"/>
    </row>
    <row r="740" spans="1:6">
      <c r="A740" s="497"/>
      <c r="B740" s="636" t="s">
        <v>1708</v>
      </c>
      <c r="C740" s="497"/>
      <c r="D740" s="497"/>
      <c r="E740" s="659"/>
      <c r="F740" s="489"/>
    </row>
    <row r="741" spans="1:6">
      <c r="A741" s="497"/>
      <c r="B741" s="636" t="s">
        <v>1709</v>
      </c>
      <c r="C741" s="497"/>
      <c r="D741" s="497"/>
      <c r="E741" s="659"/>
      <c r="F741" s="489"/>
    </row>
    <row r="742" spans="1:6">
      <c r="A742" s="497"/>
      <c r="B742" s="637" t="s">
        <v>1710</v>
      </c>
      <c r="C742" s="525" t="s">
        <v>8</v>
      </c>
      <c r="D742" s="580">
        <v>1</v>
      </c>
      <c r="E742" s="674"/>
      <c r="F742" s="599">
        <f>D742*E742</f>
        <v>0</v>
      </c>
    </row>
    <row r="743" spans="1:6">
      <c r="A743" s="497"/>
      <c r="B743" s="638"/>
      <c r="C743" s="497"/>
      <c r="D743" s="497"/>
      <c r="E743" s="495"/>
      <c r="F743" s="489"/>
    </row>
    <row r="744" spans="1:6">
      <c r="A744" s="251"/>
      <c r="B744" s="252" t="s">
        <v>1711</v>
      </c>
      <c r="C744" s="253" t="s">
        <v>1475</v>
      </c>
      <c r="D744" s="254"/>
      <c r="E744" s="254"/>
      <c r="F744" s="254">
        <f>SUM(F736:F742)</f>
        <v>0</v>
      </c>
    </row>
    <row r="745" spans="1:6">
      <c r="A745" s="497"/>
      <c r="B745" s="489"/>
      <c r="C745" s="497"/>
      <c r="D745" s="497"/>
      <c r="E745" s="495"/>
      <c r="F745" s="489"/>
    </row>
    <row r="746" spans="1:6">
      <c r="A746" s="497"/>
      <c r="B746" s="489"/>
      <c r="C746" s="497"/>
      <c r="D746" s="497"/>
      <c r="E746" s="495"/>
      <c r="F746" s="489"/>
    </row>
    <row r="747" spans="1:6">
      <c r="A747" s="497"/>
      <c r="B747" s="489"/>
      <c r="C747" s="497"/>
      <c r="D747" s="497"/>
      <c r="E747" s="495"/>
      <c r="F747" s="496"/>
    </row>
    <row r="748" spans="1:6">
      <c r="A748" s="244"/>
      <c r="B748" s="497"/>
      <c r="C748" s="242"/>
      <c r="D748" s="243"/>
      <c r="E748" s="495"/>
      <c r="F748" s="496"/>
    </row>
    <row r="749" spans="1:6">
      <c r="A749" s="497"/>
      <c r="B749" s="241" t="s">
        <v>1251</v>
      </c>
      <c r="C749" s="497"/>
      <c r="D749" s="497"/>
      <c r="E749" s="495"/>
      <c r="F749" s="496"/>
    </row>
    <row r="750" spans="1:6">
      <c r="A750" s="497"/>
      <c r="B750" s="241"/>
      <c r="C750" s="497"/>
      <c r="D750" s="497"/>
      <c r="E750" s="495"/>
      <c r="F750" s="496"/>
    </row>
    <row r="751" spans="1:6" ht="25.5">
      <c r="A751" s="244" t="s">
        <v>1289</v>
      </c>
      <c r="B751" s="245" t="s">
        <v>1290</v>
      </c>
      <c r="C751" s="242"/>
      <c r="D751" s="243"/>
      <c r="E751" s="495"/>
      <c r="F751" s="496">
        <f>F380</f>
        <v>0</v>
      </c>
    </row>
    <row r="752" spans="1:6">
      <c r="A752" s="497"/>
      <c r="B752" s="497"/>
      <c r="C752" s="497"/>
      <c r="D752" s="497"/>
      <c r="E752" s="495"/>
      <c r="F752" s="496"/>
    </row>
    <row r="753" spans="1:6" ht="25.5">
      <c r="A753" s="244" t="s">
        <v>1476</v>
      </c>
      <c r="B753" s="245" t="s">
        <v>1477</v>
      </c>
      <c r="C753" s="242"/>
      <c r="D753" s="243"/>
      <c r="E753" s="495"/>
      <c r="F753" s="496">
        <f>F467</f>
        <v>0</v>
      </c>
    </row>
    <row r="754" spans="1:6">
      <c r="A754" s="497"/>
      <c r="B754" s="489"/>
      <c r="C754" s="497"/>
      <c r="D754" s="497"/>
      <c r="E754" s="495"/>
      <c r="F754" s="496"/>
    </row>
    <row r="755" spans="1:6">
      <c r="A755" s="244" t="s">
        <v>1533</v>
      </c>
      <c r="B755" s="245" t="s">
        <v>1712</v>
      </c>
      <c r="C755" s="242"/>
      <c r="D755" s="243"/>
      <c r="E755" s="495"/>
      <c r="F755" s="496">
        <f>F538</f>
        <v>0</v>
      </c>
    </row>
    <row r="756" spans="1:6">
      <c r="A756" s="497"/>
      <c r="B756" s="489"/>
      <c r="C756" s="497"/>
      <c r="D756" s="497"/>
      <c r="E756" s="495"/>
      <c r="F756" s="496"/>
    </row>
    <row r="757" spans="1:6">
      <c r="A757" s="244" t="s">
        <v>1582</v>
      </c>
      <c r="B757" s="245" t="s">
        <v>1713</v>
      </c>
      <c r="C757" s="242"/>
      <c r="D757" s="243"/>
      <c r="E757" s="495"/>
      <c r="F757" s="496">
        <f>F671</f>
        <v>0</v>
      </c>
    </row>
    <row r="758" spans="1:6">
      <c r="A758" s="497"/>
      <c r="B758" s="489"/>
      <c r="C758" s="497"/>
      <c r="D758" s="497"/>
      <c r="E758" s="495"/>
      <c r="F758" s="496"/>
    </row>
    <row r="759" spans="1:6" ht="38.25">
      <c r="A759" s="244" t="s">
        <v>1669</v>
      </c>
      <c r="B759" s="245" t="s">
        <v>1714</v>
      </c>
      <c r="C759" s="242"/>
      <c r="D759" s="497"/>
      <c r="E759" s="495"/>
      <c r="F759" s="496">
        <f>F725</f>
        <v>0</v>
      </c>
    </row>
    <row r="760" spans="1:6">
      <c r="A760" s="497"/>
      <c r="B760" s="489"/>
      <c r="C760" s="497"/>
      <c r="D760" s="497"/>
      <c r="E760" s="495"/>
      <c r="F760" s="496"/>
    </row>
    <row r="761" spans="1:6">
      <c r="A761" s="244" t="s">
        <v>1704</v>
      </c>
      <c r="B761" s="245" t="s">
        <v>1705</v>
      </c>
      <c r="C761" s="242"/>
      <c r="D761" s="243"/>
      <c r="E761" s="495"/>
      <c r="F761" s="496">
        <f>F744</f>
        <v>0</v>
      </c>
    </row>
    <row r="762" spans="1:6" ht="13.5" thickBot="1">
      <c r="A762" s="639"/>
      <c r="B762" s="640"/>
      <c r="C762" s="489"/>
      <c r="D762" s="640"/>
      <c r="E762" s="606"/>
      <c r="F762" s="640"/>
    </row>
    <row r="763" spans="1:6" ht="13.5" thickTop="1">
      <c r="A763" s="641"/>
      <c r="B763" s="642" t="s">
        <v>1715</v>
      </c>
      <c r="C763" s="643"/>
      <c r="D763" s="642"/>
      <c r="E763" s="644"/>
      <c r="F763" s="645">
        <f>SUM(F751:F761)</f>
        <v>0</v>
      </c>
    </row>
    <row r="764" spans="1:6" ht="13.5" thickBot="1">
      <c r="A764" s="646"/>
      <c r="B764" s="646" t="s">
        <v>25</v>
      </c>
      <c r="C764" s="647"/>
      <c r="D764" s="563"/>
      <c r="E764" s="563"/>
      <c r="F764" s="648">
        <f>0.25*F763</f>
        <v>0</v>
      </c>
    </row>
    <row r="765" spans="1:6" ht="13.5" thickTop="1">
      <c r="A765" s="649"/>
      <c r="B765" s="649" t="s">
        <v>1716</v>
      </c>
      <c r="C765" s="650"/>
      <c r="D765" s="644"/>
      <c r="E765" s="644"/>
      <c r="F765" s="651">
        <f>F763+F764</f>
        <v>0</v>
      </c>
    </row>
    <row r="766" spans="1:6">
      <c r="A766" s="646"/>
      <c r="B766" s="646"/>
      <c r="C766" s="647"/>
      <c r="D766" s="563"/>
      <c r="E766" s="563"/>
      <c r="F766" s="648"/>
    </row>
    <row r="767" spans="1:6">
      <c r="A767" s="489"/>
      <c r="B767" s="489"/>
      <c r="C767" s="489"/>
      <c r="D767" s="489"/>
      <c r="E767" s="489"/>
      <c r="F767" s="489"/>
    </row>
    <row r="768" spans="1:6">
      <c r="A768" s="489"/>
      <c r="B768" s="489" t="s">
        <v>1717</v>
      </c>
      <c r="C768" s="489"/>
      <c r="D768" s="489"/>
      <c r="E768" s="489"/>
      <c r="F768" s="489"/>
    </row>
    <row r="769" spans="1:6">
      <c r="A769" s="489"/>
      <c r="B769" s="489"/>
      <c r="C769" s="489"/>
      <c r="D769" s="489"/>
      <c r="E769" s="489" t="s">
        <v>1272</v>
      </c>
      <c r="F769" s="489"/>
    </row>
    <row r="770" spans="1:6">
      <c r="A770" s="489"/>
      <c r="B770" s="489"/>
      <c r="C770" s="489"/>
      <c r="D770" s="489"/>
      <c r="E770" s="489" t="s">
        <v>1266</v>
      </c>
      <c r="F770" s="489"/>
    </row>
    <row r="771" spans="1:6" ht="14.25">
      <c r="A771" s="489"/>
      <c r="B771" s="489"/>
      <c r="C771" s="489"/>
      <c r="D771" s="489" t="s">
        <v>1273</v>
      </c>
      <c r="E771" s="488"/>
      <c r="F771" s="490"/>
    </row>
    <row r="772" spans="1:6" ht="14.25">
      <c r="A772" s="489"/>
      <c r="B772" s="489"/>
      <c r="C772" s="489"/>
      <c r="D772" s="490"/>
      <c r="E772" s="490"/>
      <c r="F772" s="490"/>
    </row>
    <row r="773" spans="1:6" ht="14.25">
      <c r="A773" s="489"/>
      <c r="B773" s="489"/>
      <c r="C773" s="489"/>
      <c r="D773" s="488"/>
      <c r="E773" s="490"/>
      <c r="F773" s="490"/>
    </row>
    <row r="774" spans="1:6" ht="14.25">
      <c r="E774" s="490"/>
      <c r="F774" s="490"/>
    </row>
    <row r="775" spans="1:6" ht="14.25">
      <c r="D775" s="489" t="s">
        <v>1266</v>
      </c>
      <c r="E775" s="490"/>
      <c r="F775" s="490"/>
    </row>
  </sheetData>
  <sheetProtection password="EB2E" sheet="1" objects="1" scenarios="1" selectLockedCells="1"/>
  <pageMargins left="0.74803149606299213" right="0.74803149606299213" top="0.98425196850393704" bottom="0.98425196850393704" header="0.51181102362204722" footer="0.51181102362204722"/>
  <pageSetup paperSize="9" orientation="portrait" horizontalDpi="4294967292" verticalDpi="4294967292" r:id="rId1"/>
  <headerFooter alignWithMargins="0">
    <oddHeader>&amp;C&amp;8Troškovnik elektrotehničkih radova</oddHeader>
    <oddFooter>&amp;C&amp;"Arial CE,Uobičajeno"&amp;8&amp;P/&amp;N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view="pageBreakPreview" topLeftCell="A16" zoomScale="90" zoomScaleNormal="100" zoomScaleSheetLayoutView="90" workbookViewId="0">
      <selection activeCell="A9" sqref="A9"/>
    </sheetView>
  </sheetViews>
  <sheetFormatPr defaultRowHeight="12.75"/>
  <cols>
    <col min="1" max="1" width="82.42578125" customWidth="1"/>
  </cols>
  <sheetData>
    <row r="1" spans="1:1" ht="69.75" customHeight="1">
      <c r="A1" s="49" t="s">
        <v>364</v>
      </c>
    </row>
    <row r="2" spans="1:1">
      <c r="A2" s="48"/>
    </row>
    <row r="3" spans="1:1">
      <c r="A3" s="49" t="s">
        <v>202</v>
      </c>
    </row>
    <row r="4" spans="1:1">
      <c r="A4" s="49"/>
    </row>
    <row r="5" spans="1:1" ht="24.75" customHeight="1">
      <c r="A5" s="49" t="s">
        <v>203</v>
      </c>
    </row>
    <row r="6" spans="1:1" ht="95.25" customHeight="1">
      <c r="A6" s="49" t="s">
        <v>204</v>
      </c>
    </row>
    <row r="7" spans="1:1" ht="94.5" customHeight="1">
      <c r="A7" s="49" t="s">
        <v>379</v>
      </c>
    </row>
    <row r="8" spans="1:1" ht="117" customHeight="1">
      <c r="A8" s="49" t="s">
        <v>205</v>
      </c>
    </row>
    <row r="9" spans="1:1" ht="59.25" customHeight="1">
      <c r="A9" s="49" t="s">
        <v>206</v>
      </c>
    </row>
    <row r="10" spans="1:1" ht="35.25" customHeight="1">
      <c r="A10" s="49" t="s">
        <v>207</v>
      </c>
    </row>
    <row r="11" spans="1:1" ht="36.75" customHeight="1">
      <c r="A11" s="49" t="s">
        <v>208</v>
      </c>
    </row>
    <row r="12" spans="1:1" ht="60.75" customHeight="1">
      <c r="A12" s="49" t="s">
        <v>209</v>
      </c>
    </row>
    <row r="13" spans="1:1" ht="25.5" customHeight="1">
      <c r="A13" s="49" t="s">
        <v>210</v>
      </c>
    </row>
    <row r="14" spans="1:1">
      <c r="A14" s="49"/>
    </row>
    <row r="15" spans="1:1" ht="38.25" customHeight="1">
      <c r="A15" s="49" t="s">
        <v>211</v>
      </c>
    </row>
    <row r="16" spans="1:1">
      <c r="A16" s="49" t="s">
        <v>350</v>
      </c>
    </row>
    <row r="17" spans="1:1" ht="36.75" customHeight="1">
      <c r="A17" s="49" t="s">
        <v>212</v>
      </c>
    </row>
    <row r="18" spans="1:1" ht="26.25" customHeight="1">
      <c r="A18" s="49" t="s">
        <v>213</v>
      </c>
    </row>
    <row r="19" spans="1:1">
      <c r="A19" s="49" t="s">
        <v>351</v>
      </c>
    </row>
    <row r="20" spans="1:1" ht="33.75">
      <c r="A20" s="49" t="s">
        <v>214</v>
      </c>
    </row>
    <row r="21" spans="1:1">
      <c r="A21" s="49" t="s">
        <v>352</v>
      </c>
    </row>
    <row r="22" spans="1:1" ht="56.25">
      <c r="A22" s="49" t="s">
        <v>365</v>
      </c>
    </row>
    <row r="23" spans="1:1">
      <c r="A23" s="49" t="s">
        <v>366</v>
      </c>
    </row>
    <row r="24" spans="1:1" ht="33.75">
      <c r="A24" s="49" t="s">
        <v>367</v>
      </c>
    </row>
    <row r="25" spans="1:1">
      <c r="A25" s="49" t="s">
        <v>368</v>
      </c>
    </row>
    <row r="26" spans="1:1" ht="22.5">
      <c r="A26" s="49" t="s">
        <v>215</v>
      </c>
    </row>
    <row r="27" spans="1:1">
      <c r="A27" s="49" t="s">
        <v>369</v>
      </c>
    </row>
    <row r="28" spans="1:1" ht="45">
      <c r="A28" s="49" t="s">
        <v>216</v>
      </c>
    </row>
    <row r="29" spans="1:1">
      <c r="A29" s="49" t="s">
        <v>370</v>
      </c>
    </row>
    <row r="30" spans="1:1" ht="12.75" customHeight="1">
      <c r="A30" s="49" t="s">
        <v>217</v>
      </c>
    </row>
    <row r="31" spans="1:1">
      <c r="A31" s="49" t="s">
        <v>218</v>
      </c>
    </row>
    <row r="32" spans="1:1" ht="22.5">
      <c r="A32" s="49" t="s">
        <v>219</v>
      </c>
    </row>
    <row r="33" spans="1:1" ht="13.5" customHeight="1">
      <c r="A33" s="49" t="s">
        <v>220</v>
      </c>
    </row>
    <row r="34" spans="1:1">
      <c r="A34" s="49" t="s">
        <v>221</v>
      </c>
    </row>
    <row r="35" spans="1:1">
      <c r="A35" s="49" t="s">
        <v>222</v>
      </c>
    </row>
    <row r="36" spans="1:1">
      <c r="A36" s="49" t="s">
        <v>223</v>
      </c>
    </row>
    <row r="37" spans="1:1">
      <c r="A37" s="49" t="s">
        <v>224</v>
      </c>
    </row>
    <row r="38" spans="1:1">
      <c r="A38" s="41" t="s">
        <v>224</v>
      </c>
    </row>
  </sheetData>
  <pageMargins left="0.7" right="0.7" top="0.75" bottom="0.75" header="0.3" footer="0.3"/>
  <pageSetup paperSize="9" orientation="portrait" r:id="rId1"/>
  <rowBreaks count="1" manualBreakCount="1">
    <brk id="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view="pageBreakPreview" topLeftCell="A4" zoomScaleNormal="100" zoomScaleSheetLayoutView="100" workbookViewId="0">
      <selection activeCell="E23" sqref="E23"/>
    </sheetView>
  </sheetViews>
  <sheetFormatPr defaultRowHeight="12.75"/>
  <cols>
    <col min="1" max="2" width="9.140625" style="50"/>
    <col min="3" max="3" width="5.42578125" style="50" customWidth="1"/>
    <col min="4" max="4" width="37.140625" style="50" customWidth="1"/>
    <col min="5" max="5" width="28.140625" style="50" customWidth="1"/>
    <col min="6" max="16384" width="9.140625" style="50"/>
  </cols>
  <sheetData>
    <row r="1" spans="1:6">
      <c r="A1" s="58"/>
      <c r="B1" s="58"/>
      <c r="C1" s="58"/>
      <c r="D1" s="58"/>
      <c r="E1" s="58"/>
      <c r="F1" s="58"/>
    </row>
    <row r="2" spans="1:6">
      <c r="A2" s="58"/>
      <c r="B2" s="58"/>
      <c r="C2" s="58"/>
      <c r="D2" s="58"/>
      <c r="E2" s="58"/>
      <c r="F2" s="58"/>
    </row>
    <row r="3" spans="1:6">
      <c r="A3" s="58"/>
      <c r="B3" s="58"/>
      <c r="C3" s="58"/>
      <c r="D3" s="58"/>
      <c r="E3" s="58"/>
      <c r="F3" s="58"/>
    </row>
    <row r="4" spans="1:6">
      <c r="A4" s="58"/>
      <c r="B4" s="58"/>
      <c r="C4" s="58"/>
      <c r="D4" s="58"/>
      <c r="E4" s="58"/>
      <c r="F4" s="58"/>
    </row>
    <row r="5" spans="1:6">
      <c r="A5" s="58"/>
      <c r="B5" s="58"/>
      <c r="C5" s="58"/>
      <c r="D5" s="58"/>
      <c r="E5" s="58"/>
      <c r="F5" s="58"/>
    </row>
    <row r="6" spans="1:6">
      <c r="A6" s="58"/>
      <c r="B6" s="11"/>
      <c r="C6" s="11" t="s">
        <v>108</v>
      </c>
      <c r="D6" s="58"/>
      <c r="E6" s="58"/>
      <c r="F6" s="58"/>
    </row>
    <row r="7" spans="1:6">
      <c r="A7" s="58"/>
      <c r="B7" s="58"/>
      <c r="C7" s="11" t="s">
        <v>184</v>
      </c>
      <c r="D7" s="11"/>
      <c r="E7" s="58"/>
      <c r="F7" s="58"/>
    </row>
    <row r="8" spans="1:6">
      <c r="A8" s="58"/>
      <c r="B8" s="15"/>
      <c r="C8" s="15"/>
      <c r="D8" s="15"/>
      <c r="E8" s="58"/>
      <c r="F8" s="58"/>
    </row>
    <row r="9" spans="1:6">
      <c r="A9" s="58"/>
      <c r="B9" s="15"/>
      <c r="C9" s="15"/>
      <c r="D9" s="15"/>
      <c r="E9" s="58"/>
      <c r="F9" s="58"/>
    </row>
    <row r="10" spans="1:6" ht="12.75" customHeight="1">
      <c r="A10" s="58"/>
      <c r="B10" s="36" t="s">
        <v>27</v>
      </c>
      <c r="C10" s="37"/>
      <c r="D10" s="686" t="s">
        <v>358</v>
      </c>
      <c r="E10" s="686"/>
      <c r="F10" s="686"/>
    </row>
    <row r="11" spans="1:6">
      <c r="A11" s="58"/>
      <c r="B11" s="36"/>
      <c r="C11" s="37"/>
      <c r="D11" s="687" t="s">
        <v>359</v>
      </c>
      <c r="E11" s="687"/>
      <c r="F11" s="687"/>
    </row>
    <row r="12" spans="1:6" ht="12.75" customHeight="1">
      <c r="A12" s="58"/>
      <c r="B12" s="36"/>
      <c r="C12" s="37"/>
      <c r="D12" s="235"/>
      <c r="E12" s="235"/>
      <c r="F12" s="235"/>
    </row>
    <row r="13" spans="1:6" ht="12.75" customHeight="1">
      <c r="A13" s="58"/>
      <c r="B13" s="36" t="s">
        <v>28</v>
      </c>
      <c r="C13" s="38"/>
      <c r="D13" s="685"/>
      <c r="E13" s="685"/>
      <c r="F13" s="685"/>
    </row>
    <row r="14" spans="1:6">
      <c r="A14" s="58"/>
      <c r="B14" s="36"/>
      <c r="C14" s="37"/>
      <c r="D14" s="685"/>
      <c r="E14" s="685"/>
      <c r="F14" s="685"/>
    </row>
    <row r="15" spans="1:6" ht="12.75" customHeight="1">
      <c r="A15" s="58"/>
      <c r="B15" s="36"/>
      <c r="C15" s="37"/>
      <c r="D15" s="39"/>
      <c r="E15" s="234"/>
      <c r="F15" s="234"/>
    </row>
    <row r="16" spans="1:6">
      <c r="A16" s="58"/>
      <c r="B16" s="36" t="s">
        <v>29</v>
      </c>
      <c r="C16" s="37"/>
      <c r="D16" s="686" t="s">
        <v>360</v>
      </c>
      <c r="E16" s="686"/>
      <c r="F16" s="686"/>
    </row>
    <row r="17" spans="1:6">
      <c r="A17" s="58"/>
      <c r="B17" s="36"/>
      <c r="C17" s="37"/>
      <c r="D17" s="685" t="s">
        <v>361</v>
      </c>
      <c r="E17" s="685"/>
      <c r="F17" s="685"/>
    </row>
    <row r="18" spans="1:6">
      <c r="A18" s="26"/>
      <c r="B18" s="36"/>
      <c r="C18" s="40"/>
      <c r="D18" s="685" t="s">
        <v>362</v>
      </c>
      <c r="E18" s="685"/>
      <c r="F18" s="685"/>
    </row>
    <row r="19" spans="1:6">
      <c r="A19" s="26"/>
      <c r="B19" s="26"/>
      <c r="C19" s="26"/>
      <c r="D19" s="26"/>
      <c r="E19" s="26"/>
      <c r="F19" s="26"/>
    </row>
    <row r="20" spans="1:6">
      <c r="A20" s="26"/>
      <c r="B20" s="26"/>
      <c r="C20" s="26"/>
      <c r="D20" s="26"/>
      <c r="E20" s="26"/>
      <c r="F20" s="26"/>
    </row>
    <row r="21" spans="1:6">
      <c r="A21" s="26"/>
      <c r="B21" s="26"/>
      <c r="C21" s="26"/>
      <c r="D21" s="26"/>
      <c r="E21" s="26"/>
      <c r="F21" s="26"/>
    </row>
    <row r="22" spans="1:6">
      <c r="A22" s="26"/>
      <c r="B22" s="26"/>
      <c r="C22" s="26"/>
      <c r="D22" s="26"/>
      <c r="E22" s="26"/>
      <c r="F22" s="26"/>
    </row>
    <row r="23" spans="1:6">
      <c r="A23" s="26"/>
      <c r="B23" s="26"/>
      <c r="C23" s="27"/>
      <c r="D23" s="28" t="s">
        <v>371</v>
      </c>
      <c r="E23" s="27"/>
      <c r="F23" s="26"/>
    </row>
    <row r="24" spans="1:6">
      <c r="A24" s="26"/>
      <c r="B24" s="26"/>
      <c r="C24" s="27"/>
      <c r="D24" s="27"/>
      <c r="E24" s="27"/>
      <c r="F24" s="26"/>
    </row>
    <row r="25" spans="1:6">
      <c r="A25" s="26"/>
      <c r="B25" s="26"/>
      <c r="C25" s="29" t="s">
        <v>38</v>
      </c>
      <c r="D25" s="27" t="s">
        <v>107</v>
      </c>
      <c r="E25" s="30">
        <f>'Rekapitulacija građ.-obrtnički'!E33</f>
        <v>0</v>
      </c>
      <c r="F25" s="26"/>
    </row>
    <row r="26" spans="1:6">
      <c r="A26" s="26"/>
      <c r="B26" s="26"/>
      <c r="C26" s="29"/>
      <c r="D26" s="27"/>
      <c r="E26" s="30"/>
      <c r="F26" s="26"/>
    </row>
    <row r="27" spans="1:6">
      <c r="A27" s="26"/>
      <c r="B27" s="26"/>
      <c r="C27" s="29" t="s">
        <v>39</v>
      </c>
      <c r="D27" s="27" t="s">
        <v>105</v>
      </c>
      <c r="E27" s="30">
        <f>REKAPITULACIJA!F19</f>
        <v>0</v>
      </c>
      <c r="F27" s="26"/>
    </row>
    <row r="28" spans="1:6">
      <c r="A28" s="26"/>
      <c r="B28" s="26"/>
      <c r="C28" s="29"/>
      <c r="D28" s="27"/>
      <c r="E28" s="30"/>
      <c r="F28" s="26"/>
    </row>
    <row r="29" spans="1:6">
      <c r="A29" s="26"/>
      <c r="B29" s="26"/>
      <c r="C29" s="29" t="s">
        <v>80</v>
      </c>
      <c r="D29" s="27" t="s">
        <v>106</v>
      </c>
      <c r="E29" s="30">
        <f>Elektroinstalacije!F763</f>
        <v>0</v>
      </c>
      <c r="F29" s="26"/>
    </row>
    <row r="30" spans="1:6">
      <c r="A30" s="26"/>
      <c r="B30" s="26"/>
      <c r="C30" s="29"/>
      <c r="D30" s="27"/>
      <c r="E30" s="30"/>
      <c r="F30" s="26"/>
    </row>
    <row r="31" spans="1:6">
      <c r="A31" s="26"/>
      <c r="B31" s="26"/>
      <c r="C31" s="29"/>
      <c r="D31" s="33"/>
      <c r="E31" s="34"/>
      <c r="F31" s="26"/>
    </row>
    <row r="32" spans="1:6">
      <c r="A32" s="26"/>
      <c r="B32" s="26"/>
      <c r="C32" s="29"/>
      <c r="D32" s="27"/>
      <c r="E32" s="30"/>
      <c r="F32" s="26"/>
    </row>
    <row r="33" spans="1:6">
      <c r="A33" s="26"/>
      <c r="B33" s="26"/>
      <c r="C33" s="27"/>
      <c r="D33" s="28" t="s">
        <v>373</v>
      </c>
      <c r="E33" s="31">
        <f>SUM(E24:E31)</f>
        <v>0</v>
      </c>
      <c r="F33" s="26"/>
    </row>
    <row r="34" spans="1:6">
      <c r="A34" s="26"/>
      <c r="B34" s="26"/>
      <c r="C34" s="27"/>
      <c r="D34" s="27"/>
      <c r="E34" s="30"/>
      <c r="F34" s="26"/>
    </row>
    <row r="35" spans="1:6">
      <c r="A35" s="26"/>
      <c r="B35" s="26"/>
      <c r="C35" s="32"/>
      <c r="D35" s="33" t="s">
        <v>25</v>
      </c>
      <c r="E35" s="34">
        <f>E33*0.25</f>
        <v>0</v>
      </c>
      <c r="F35" s="26"/>
    </row>
    <row r="36" spans="1:6">
      <c r="A36" s="26"/>
      <c r="B36" s="26"/>
      <c r="C36" s="27"/>
      <c r="D36" s="27"/>
      <c r="E36" s="30"/>
      <c r="F36" s="26"/>
    </row>
    <row r="37" spans="1:6">
      <c r="A37" s="26"/>
      <c r="B37" s="26"/>
      <c r="C37" s="27"/>
      <c r="D37" s="28" t="s">
        <v>374</v>
      </c>
      <c r="E37" s="31">
        <f>E33+E35</f>
        <v>0</v>
      </c>
      <c r="F37" s="26"/>
    </row>
    <row r="38" spans="1:6">
      <c r="A38" s="26"/>
      <c r="B38" s="26"/>
      <c r="C38" s="32"/>
      <c r="D38" s="32"/>
      <c r="E38" s="46"/>
      <c r="F38" s="26"/>
    </row>
    <row r="39" spans="1:6">
      <c r="A39" s="26"/>
      <c r="B39" s="26"/>
      <c r="C39" s="47"/>
      <c r="D39" s="45"/>
      <c r="E39" s="47"/>
      <c r="F39" s="26"/>
    </row>
    <row r="40" spans="1:6">
      <c r="A40" s="26"/>
      <c r="B40" s="26"/>
      <c r="C40" s="35"/>
      <c r="D40" s="20"/>
      <c r="E40" s="42"/>
      <c r="F40" s="26"/>
    </row>
    <row r="41" spans="1:6">
      <c r="A41" s="26"/>
      <c r="B41" s="26"/>
      <c r="C41" s="35"/>
      <c r="D41" s="20"/>
      <c r="E41" s="35"/>
      <c r="F41" s="26"/>
    </row>
    <row r="42" spans="1:6">
      <c r="A42" s="26"/>
      <c r="B42" s="26"/>
      <c r="C42" s="26"/>
      <c r="D42" s="20"/>
      <c r="E42" s="26"/>
      <c r="F42" s="26"/>
    </row>
    <row r="43" spans="1:6">
      <c r="A43" s="26"/>
      <c r="B43" s="26"/>
      <c r="C43" s="26"/>
      <c r="D43" s="22"/>
      <c r="E43" s="26"/>
      <c r="F43" s="26"/>
    </row>
    <row r="44" spans="1:6">
      <c r="A44" s="26"/>
      <c r="B44" s="26"/>
      <c r="C44" s="26"/>
      <c r="D44" s="20" t="s">
        <v>26</v>
      </c>
      <c r="E44" s="43"/>
      <c r="F44" s="26"/>
    </row>
    <row r="45" spans="1:6">
      <c r="A45" s="26"/>
      <c r="B45" s="26"/>
      <c r="C45" s="26"/>
      <c r="D45" s="20" t="s">
        <v>30</v>
      </c>
      <c r="E45" s="26"/>
      <c r="F45" s="26"/>
    </row>
    <row r="46" spans="1:6">
      <c r="A46" s="26"/>
      <c r="B46" s="26"/>
      <c r="C46" s="26"/>
      <c r="D46" s="23"/>
      <c r="E46" s="26"/>
      <c r="F46" s="26"/>
    </row>
    <row r="47" spans="1:6">
      <c r="A47" s="26"/>
      <c r="B47" s="26"/>
      <c r="C47" s="26"/>
      <c r="D47" s="20" t="s">
        <v>41</v>
      </c>
      <c r="E47" s="26"/>
      <c r="F47" s="26"/>
    </row>
    <row r="48" spans="1:6">
      <c r="A48" s="26"/>
      <c r="B48" s="26"/>
      <c r="C48" s="26"/>
      <c r="D48" s="20" t="s">
        <v>40</v>
      </c>
      <c r="E48" s="26"/>
      <c r="F48" s="26"/>
    </row>
    <row r="49" spans="1:6">
      <c r="A49" s="26"/>
      <c r="B49" s="26"/>
      <c r="C49" s="26"/>
      <c r="D49" s="26"/>
      <c r="E49" s="26"/>
      <c r="F49" s="26"/>
    </row>
    <row r="50" spans="1:6">
      <c r="A50" s="26"/>
      <c r="B50" s="26"/>
      <c r="C50" s="26"/>
      <c r="D50" s="26"/>
      <c r="E50" s="26"/>
      <c r="F50" s="26"/>
    </row>
    <row r="51" spans="1:6">
      <c r="A51" s="26"/>
      <c r="B51" s="26"/>
      <c r="C51" s="26"/>
      <c r="D51" s="26"/>
      <c r="E51" s="26"/>
      <c r="F51" s="26"/>
    </row>
    <row r="52" spans="1:6">
      <c r="A52" s="26"/>
      <c r="B52" s="26"/>
      <c r="C52" s="26"/>
      <c r="D52" s="26"/>
      <c r="E52" s="26"/>
      <c r="F52" s="26"/>
    </row>
    <row r="53" spans="1:6">
      <c r="A53" s="58"/>
      <c r="B53" s="15"/>
      <c r="C53" s="15"/>
      <c r="D53" s="15"/>
      <c r="E53" s="58"/>
      <c r="F53" s="58"/>
    </row>
    <row r="54" spans="1:6">
      <c r="B54" s="10"/>
      <c r="C54" s="10"/>
      <c r="D54" s="10"/>
    </row>
    <row r="55" spans="1:6">
      <c r="B55" s="10"/>
      <c r="C55" s="10"/>
      <c r="D55" s="10"/>
    </row>
  </sheetData>
  <sheetProtection sheet="1" objects="1" scenarios="1" selectLockedCells="1" selectUnlockedCells="1"/>
  <mergeCells count="7">
    <mergeCell ref="D18:F18"/>
    <mergeCell ref="D17:F17"/>
    <mergeCell ref="D11:F11"/>
    <mergeCell ref="D10:F10"/>
    <mergeCell ref="D13:F13"/>
    <mergeCell ref="D16:F16"/>
    <mergeCell ref="D14:F14"/>
  </mergeCells>
  <pageMargins left="0.7" right="0.7" top="0.75" bottom="0.75" header="0.3" footer="0.3"/>
  <pageSetup paperSize="9" orientation="portrait" r:id="rId1"/>
  <rowBreaks count="1" manualBreakCount="1">
    <brk id="57"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view="pageBreakPreview" zoomScaleNormal="100" zoomScaleSheetLayoutView="100" workbookViewId="0">
      <selection activeCell="D35" sqref="D35"/>
    </sheetView>
  </sheetViews>
  <sheetFormatPr defaultRowHeight="12.75"/>
  <cols>
    <col min="1" max="1" width="8" style="50" customWidth="1"/>
    <col min="2" max="2" width="10.5703125" style="50" customWidth="1"/>
    <col min="3" max="3" width="5.28515625" style="50" customWidth="1"/>
    <col min="4" max="4" width="43" style="50" customWidth="1"/>
    <col min="5" max="5" width="21.85546875" style="50" customWidth="1"/>
    <col min="6" max="6" width="8.140625" style="50" customWidth="1"/>
    <col min="7" max="16384" width="9.140625" style="50"/>
  </cols>
  <sheetData>
    <row r="1" spans="1:6">
      <c r="A1" s="58"/>
      <c r="B1" s="58"/>
      <c r="C1" s="58"/>
      <c r="D1" s="58"/>
      <c r="E1" s="58"/>
      <c r="F1" s="58"/>
    </row>
    <row r="2" spans="1:6">
      <c r="A2" s="58"/>
      <c r="B2" s="58"/>
      <c r="C2" s="58"/>
      <c r="D2" s="58"/>
      <c r="E2" s="58"/>
      <c r="F2" s="58"/>
    </row>
    <row r="3" spans="1:6">
      <c r="A3" s="58"/>
      <c r="B3" s="58"/>
      <c r="C3" s="58"/>
      <c r="D3" s="58"/>
      <c r="E3" s="58"/>
      <c r="F3" s="58"/>
    </row>
    <row r="4" spans="1:6">
      <c r="A4" s="58"/>
      <c r="B4" s="58"/>
      <c r="C4" s="58"/>
      <c r="D4" s="58"/>
      <c r="E4" s="58"/>
      <c r="F4" s="58"/>
    </row>
    <row r="5" spans="1:6">
      <c r="A5" s="58"/>
      <c r="B5" s="58"/>
      <c r="C5" s="58"/>
      <c r="D5" s="58"/>
      <c r="E5" s="58"/>
      <c r="F5" s="58"/>
    </row>
    <row r="6" spans="1:6">
      <c r="A6" s="58"/>
      <c r="B6" s="11"/>
      <c r="C6" s="11" t="s">
        <v>108</v>
      </c>
      <c r="D6" s="58"/>
      <c r="E6" s="58"/>
      <c r="F6" s="58"/>
    </row>
    <row r="7" spans="1:6">
      <c r="A7" s="58"/>
      <c r="B7" s="58"/>
      <c r="C7" s="11" t="s">
        <v>184</v>
      </c>
      <c r="D7" s="11"/>
      <c r="E7" s="58"/>
      <c r="F7" s="58"/>
    </row>
    <row r="8" spans="1:6">
      <c r="A8" s="58"/>
      <c r="B8" s="15"/>
      <c r="C8" s="15"/>
      <c r="D8" s="15"/>
      <c r="E8" s="58"/>
      <c r="F8" s="58"/>
    </row>
    <row r="9" spans="1:6">
      <c r="A9" s="58"/>
      <c r="B9" s="15"/>
      <c r="C9" s="15"/>
      <c r="D9" s="15"/>
      <c r="E9" s="58"/>
      <c r="F9" s="58"/>
    </row>
    <row r="10" spans="1:6" ht="12.75" customHeight="1">
      <c r="A10" s="58"/>
      <c r="B10" s="36" t="s">
        <v>27</v>
      </c>
      <c r="C10" s="37"/>
      <c r="D10" s="686" t="s">
        <v>358</v>
      </c>
      <c r="E10" s="686"/>
      <c r="F10" s="686"/>
    </row>
    <row r="11" spans="1:6">
      <c r="A11" s="58"/>
      <c r="B11" s="36"/>
      <c r="C11" s="37"/>
      <c r="D11" s="687" t="s">
        <v>359</v>
      </c>
      <c r="E11" s="687"/>
      <c r="F11" s="687"/>
    </row>
    <row r="12" spans="1:6" ht="12.75" customHeight="1">
      <c r="A12" s="58"/>
      <c r="B12" s="36"/>
      <c r="C12" s="37"/>
      <c r="D12" s="235"/>
      <c r="E12" s="235"/>
      <c r="F12" s="235"/>
    </row>
    <row r="13" spans="1:6" ht="12.75" customHeight="1">
      <c r="A13" s="58"/>
      <c r="B13" s="36" t="s">
        <v>28</v>
      </c>
      <c r="C13" s="38"/>
      <c r="D13" s="685"/>
      <c r="E13" s="685"/>
      <c r="F13" s="685"/>
    </row>
    <row r="14" spans="1:6">
      <c r="A14" s="58"/>
      <c r="B14" s="36"/>
      <c r="C14" s="37"/>
      <c r="D14" s="685"/>
      <c r="E14" s="685"/>
      <c r="F14" s="685"/>
    </row>
    <row r="15" spans="1:6" ht="12.75" customHeight="1">
      <c r="A15" s="58"/>
      <c r="B15" s="36"/>
      <c r="C15" s="37"/>
      <c r="D15" s="39"/>
      <c r="E15" s="234"/>
      <c r="F15" s="234"/>
    </row>
    <row r="16" spans="1:6">
      <c r="A16" s="58"/>
      <c r="B16" s="36" t="s">
        <v>29</v>
      </c>
      <c r="C16" s="37"/>
      <c r="D16" s="686" t="s">
        <v>360</v>
      </c>
      <c r="E16" s="686"/>
      <c r="F16" s="686"/>
    </row>
    <row r="17" spans="1:6">
      <c r="A17" s="58"/>
      <c r="B17" s="36"/>
      <c r="C17" s="37"/>
      <c r="D17" s="685" t="s">
        <v>361</v>
      </c>
      <c r="E17" s="685"/>
      <c r="F17" s="685"/>
    </row>
    <row r="18" spans="1:6" s="12" customFormat="1">
      <c r="A18" s="26"/>
      <c r="B18" s="36"/>
      <c r="C18" s="40"/>
      <c r="D18" s="685" t="s">
        <v>362</v>
      </c>
      <c r="E18" s="685"/>
      <c r="F18" s="685"/>
    </row>
    <row r="19" spans="1:6" s="12" customFormat="1" ht="12">
      <c r="A19" s="26"/>
      <c r="B19" s="26"/>
      <c r="C19" s="26"/>
      <c r="D19" s="26"/>
      <c r="E19" s="26"/>
      <c r="F19" s="26"/>
    </row>
    <row r="20" spans="1:6" s="12" customFormat="1" ht="12">
      <c r="A20" s="26"/>
      <c r="B20" s="26"/>
      <c r="C20" s="26"/>
      <c r="D20" s="26"/>
      <c r="E20" s="26"/>
      <c r="F20" s="26"/>
    </row>
    <row r="21" spans="1:6" s="12" customFormat="1" ht="12">
      <c r="A21" s="26"/>
      <c r="B21" s="26"/>
      <c r="C21" s="26"/>
      <c r="D21" s="26"/>
      <c r="E21" s="26"/>
      <c r="F21" s="26"/>
    </row>
    <row r="22" spans="1:6" s="12" customFormat="1" ht="12">
      <c r="A22" s="26"/>
      <c r="B22" s="26"/>
      <c r="C22" s="27"/>
      <c r="D22" s="28" t="s">
        <v>109</v>
      </c>
      <c r="E22" s="27"/>
      <c r="F22" s="26"/>
    </row>
    <row r="23" spans="1:6" s="12" customFormat="1" ht="12">
      <c r="A23" s="26"/>
      <c r="B23" s="26"/>
      <c r="C23" s="27"/>
      <c r="D23" s="27"/>
      <c r="E23" s="27"/>
      <c r="F23" s="26"/>
    </row>
    <row r="24" spans="1:6" s="12" customFormat="1" ht="12">
      <c r="A24" s="26"/>
      <c r="B24" s="26"/>
      <c r="C24" s="29" t="s">
        <v>38</v>
      </c>
      <c r="D24" s="27" t="s">
        <v>31</v>
      </c>
      <c r="E24" s="30">
        <f>'Obračun građ.-obrtnički'!F525</f>
        <v>0</v>
      </c>
      <c r="F24" s="26"/>
    </row>
    <row r="25" spans="1:6" s="12" customFormat="1" ht="12">
      <c r="A25" s="26"/>
      <c r="B25" s="26"/>
      <c r="C25" s="29"/>
      <c r="D25" s="27"/>
      <c r="E25" s="30"/>
      <c r="F25" s="26"/>
    </row>
    <row r="26" spans="1:6" s="12" customFormat="1" ht="12">
      <c r="A26" s="26"/>
      <c r="B26" s="26"/>
      <c r="C26" s="29" t="s">
        <v>39</v>
      </c>
      <c r="D26" s="27" t="s">
        <v>32</v>
      </c>
      <c r="E26" s="30">
        <f>'Obračun građ.-obrtnički'!F821</f>
        <v>0</v>
      </c>
      <c r="F26" s="26"/>
    </row>
    <row r="27" spans="1:6" s="12" customFormat="1" ht="12">
      <c r="A27" s="26"/>
      <c r="B27" s="26"/>
      <c r="C27" s="29"/>
      <c r="D27" s="27"/>
      <c r="E27" s="30"/>
      <c r="F27" s="26"/>
    </row>
    <row r="28" spans="1:6" s="12" customFormat="1" ht="12">
      <c r="A28" s="26"/>
      <c r="B28" s="26"/>
      <c r="C28" s="29" t="s">
        <v>80</v>
      </c>
      <c r="D28" s="27" t="s">
        <v>66</v>
      </c>
      <c r="E28" s="30">
        <f>'Obračun građ.-obrtnički'!F1059</f>
        <v>0</v>
      </c>
      <c r="F28" s="26"/>
    </row>
    <row r="29" spans="1:6" s="12" customFormat="1" ht="12">
      <c r="A29" s="26"/>
      <c r="B29" s="26"/>
      <c r="C29" s="29"/>
      <c r="D29" s="27"/>
      <c r="E29" s="30"/>
      <c r="F29" s="26"/>
    </row>
    <row r="30" spans="1:6" s="12" customFormat="1" ht="12">
      <c r="A30" s="26"/>
      <c r="B30" s="26"/>
      <c r="C30" s="29" t="s">
        <v>372</v>
      </c>
      <c r="D30" s="27" t="s">
        <v>72</v>
      </c>
      <c r="E30" s="30">
        <f>'Obračun građ.-obrtnički'!F1321</f>
        <v>0</v>
      </c>
      <c r="F30" s="26"/>
    </row>
    <row r="31" spans="1:6" s="12" customFormat="1" ht="12.75" customHeight="1">
      <c r="A31" s="26"/>
      <c r="B31" s="26"/>
      <c r="C31" s="32"/>
      <c r="D31" s="33"/>
      <c r="E31" s="34"/>
      <c r="F31" s="26"/>
    </row>
    <row r="32" spans="1:6" s="12" customFormat="1" ht="12.75" customHeight="1">
      <c r="A32" s="26"/>
      <c r="B32" s="26"/>
      <c r="C32" s="27"/>
      <c r="D32" s="27"/>
      <c r="E32" s="30"/>
      <c r="F32" s="26"/>
    </row>
    <row r="33" spans="1:6" s="12" customFormat="1" ht="12.75" customHeight="1">
      <c r="A33" s="26"/>
      <c r="B33" s="26"/>
      <c r="C33" s="27"/>
      <c r="D33" s="28" t="s">
        <v>18</v>
      </c>
      <c r="E33" s="31">
        <f>SUM(E24:E31)</f>
        <v>0</v>
      </c>
      <c r="F33" s="26"/>
    </row>
    <row r="34" spans="1:6" s="12" customFormat="1" ht="12.75" customHeight="1">
      <c r="A34" s="26"/>
      <c r="B34" s="26"/>
      <c r="C34" s="35"/>
      <c r="D34" s="35"/>
      <c r="E34" s="35"/>
      <c r="F34" s="26"/>
    </row>
    <row r="35" spans="1:6" s="12" customFormat="1" ht="12.75" customHeight="1">
      <c r="A35" s="26"/>
      <c r="B35" s="26"/>
      <c r="C35" s="35"/>
      <c r="D35" s="35"/>
      <c r="E35" s="35"/>
      <c r="F35" s="26"/>
    </row>
    <row r="36" spans="1:6" s="12" customFormat="1" ht="12.75" customHeight="1">
      <c r="A36" s="26"/>
      <c r="B36" s="26"/>
      <c r="C36" s="35"/>
      <c r="D36" s="35"/>
      <c r="E36" s="35"/>
      <c r="F36" s="26"/>
    </row>
    <row r="37" spans="1:6" s="12" customFormat="1" ht="12.75" customHeight="1">
      <c r="A37" s="26"/>
      <c r="B37" s="26"/>
      <c r="C37" s="35"/>
      <c r="D37" s="35"/>
      <c r="E37" s="35"/>
      <c r="F37" s="26"/>
    </row>
    <row r="38" spans="1:6" s="12" customFormat="1" ht="12">
      <c r="A38" s="26"/>
      <c r="B38" s="26"/>
      <c r="C38" s="35"/>
      <c r="D38" s="20"/>
      <c r="E38" s="35"/>
      <c r="F38" s="26"/>
    </row>
    <row r="39" spans="1:6" s="12" customFormat="1">
      <c r="A39" s="26"/>
      <c r="B39" s="26"/>
      <c r="C39" s="35"/>
      <c r="D39" s="22"/>
      <c r="E39" s="35"/>
      <c r="F39" s="26"/>
    </row>
    <row r="40" spans="1:6" s="12" customFormat="1" ht="12.75" customHeight="1">
      <c r="A40" s="26"/>
      <c r="B40" s="26"/>
      <c r="C40" s="35"/>
      <c r="D40" s="20" t="s">
        <v>26</v>
      </c>
      <c r="E40" s="35"/>
      <c r="F40" s="26"/>
    </row>
    <row r="41" spans="1:6" s="12" customFormat="1" ht="12">
      <c r="A41" s="26"/>
      <c r="B41" s="26"/>
      <c r="C41" s="35"/>
      <c r="D41" s="20" t="s">
        <v>353</v>
      </c>
      <c r="E41" s="35"/>
      <c r="F41" s="26"/>
    </row>
    <row r="42" spans="1:6" s="12" customFormat="1" ht="12">
      <c r="A42" s="26"/>
      <c r="B42" s="26"/>
      <c r="C42" s="35"/>
      <c r="D42" s="23"/>
      <c r="E42" s="35"/>
      <c r="F42" s="26"/>
    </row>
    <row r="43" spans="1:6" s="12" customFormat="1" ht="12.75" customHeight="1">
      <c r="A43" s="26"/>
      <c r="B43" s="26"/>
      <c r="C43" s="35"/>
      <c r="D43" s="20" t="s">
        <v>41</v>
      </c>
      <c r="E43" s="35"/>
      <c r="F43" s="26"/>
    </row>
    <row r="44" spans="1:6" s="12" customFormat="1" ht="12">
      <c r="A44" s="26"/>
      <c r="B44" s="26"/>
      <c r="C44" s="26"/>
      <c r="D44" s="20" t="s">
        <v>40</v>
      </c>
      <c r="E44" s="26"/>
      <c r="F44" s="26"/>
    </row>
    <row r="45" spans="1:6" s="12" customFormat="1">
      <c r="A45" s="26"/>
      <c r="B45" s="26"/>
      <c r="C45" s="26"/>
      <c r="D45" s="58"/>
      <c r="E45" s="26"/>
      <c r="F45" s="26"/>
    </row>
    <row r="46" spans="1:6" s="12" customFormat="1" ht="12">
      <c r="A46" s="26"/>
      <c r="B46" s="26"/>
      <c r="C46" s="26"/>
      <c r="D46" s="26"/>
      <c r="E46" s="26"/>
      <c r="F46" s="26"/>
    </row>
    <row r="47" spans="1:6" s="12" customFormat="1" ht="12">
      <c r="A47" s="26"/>
      <c r="B47" s="26"/>
      <c r="C47" s="26"/>
      <c r="D47" s="26"/>
      <c r="E47" s="26"/>
      <c r="F47" s="26"/>
    </row>
    <row r="48" spans="1:6" s="12" customFormat="1" ht="12">
      <c r="A48" s="26"/>
      <c r="B48" s="26"/>
      <c r="C48" s="26"/>
      <c r="D48" s="26"/>
      <c r="E48" s="26"/>
      <c r="F48" s="26"/>
    </row>
    <row r="49" spans="1:8" s="12" customFormat="1" ht="12">
      <c r="A49" s="26"/>
      <c r="B49" s="26"/>
      <c r="C49" s="26"/>
      <c r="D49" s="26"/>
      <c r="E49" s="43"/>
      <c r="F49" s="26"/>
    </row>
    <row r="50" spans="1:8" s="12" customFormat="1" ht="12">
      <c r="A50" s="26"/>
      <c r="B50" s="26"/>
      <c r="C50" s="26"/>
      <c r="D50" s="26"/>
      <c r="E50" s="43"/>
      <c r="F50" s="26"/>
    </row>
    <row r="51" spans="1:8" s="12" customFormat="1" ht="12">
      <c r="A51" s="26"/>
      <c r="B51" s="26"/>
      <c r="C51" s="26"/>
      <c r="D51" s="26"/>
      <c r="E51" s="26"/>
      <c r="F51" s="26"/>
    </row>
    <row r="52" spans="1:8" s="12" customFormat="1" ht="12">
      <c r="A52" s="26"/>
      <c r="B52" s="26"/>
      <c r="C52" s="26"/>
      <c r="D52" s="26"/>
      <c r="E52" s="26"/>
      <c r="F52" s="26"/>
    </row>
    <row r="53" spans="1:8" s="12" customFormat="1" ht="12">
      <c r="A53" s="26"/>
      <c r="B53" s="26"/>
      <c r="C53" s="26"/>
      <c r="D53" s="26"/>
      <c r="E53" s="26"/>
      <c r="F53" s="26"/>
    </row>
    <row r="54" spans="1:8" s="12" customFormat="1" ht="12">
      <c r="A54" s="26"/>
      <c r="B54" s="26"/>
      <c r="C54" s="26"/>
      <c r="D54" s="26"/>
      <c r="E54" s="26"/>
      <c r="F54" s="26"/>
    </row>
    <row r="55" spans="1:8" s="12" customFormat="1" ht="12">
      <c r="A55" s="26"/>
      <c r="B55" s="26"/>
      <c r="C55" s="26"/>
      <c r="D55" s="26"/>
      <c r="E55" s="26"/>
      <c r="F55" s="26"/>
    </row>
    <row r="56" spans="1:8">
      <c r="A56" s="58"/>
      <c r="B56" s="15"/>
      <c r="C56" s="15"/>
      <c r="D56" s="15"/>
      <c r="E56" s="58"/>
      <c r="F56" s="58"/>
    </row>
    <row r="57" spans="1:8">
      <c r="A57" s="58"/>
      <c r="B57" s="15"/>
      <c r="C57" s="15"/>
      <c r="D57" s="15"/>
      <c r="E57" s="58"/>
      <c r="F57" s="58"/>
    </row>
    <row r="58" spans="1:8">
      <c r="A58" s="58"/>
      <c r="B58" s="15"/>
      <c r="C58" s="15"/>
      <c r="D58" s="15"/>
      <c r="E58" s="58"/>
      <c r="F58" s="58"/>
    </row>
    <row r="59" spans="1:8" ht="13.5">
      <c r="B59" s="10"/>
      <c r="C59" s="10"/>
      <c r="D59" s="10"/>
      <c r="G59" s="3"/>
      <c r="H59" s="4"/>
    </row>
    <row r="60" spans="1:8" ht="13.5">
      <c r="B60" s="10"/>
      <c r="C60" s="10"/>
      <c r="D60" s="10"/>
      <c r="G60" s="3"/>
      <c r="H60" s="4"/>
    </row>
    <row r="61" spans="1:8" ht="13.5">
      <c r="B61" s="10"/>
      <c r="C61" s="10"/>
      <c r="D61" s="10"/>
      <c r="G61" s="3"/>
      <c r="H61" s="4"/>
    </row>
    <row r="62" spans="1:8" ht="13.5">
      <c r="B62" s="10"/>
      <c r="C62" s="10"/>
      <c r="D62" s="10"/>
      <c r="E62" s="9"/>
      <c r="F62" s="2"/>
      <c r="G62" s="3"/>
      <c r="H62" s="4"/>
    </row>
    <row r="63" spans="1:8" ht="13.5">
      <c r="B63" s="10"/>
      <c r="C63" s="10"/>
      <c r="D63" s="10"/>
      <c r="E63" s="8"/>
      <c r="F63" s="2"/>
      <c r="H63" s="4"/>
    </row>
    <row r="64" spans="1:8" ht="15.75">
      <c r="B64" s="10"/>
      <c r="C64" s="10"/>
      <c r="D64" s="10"/>
      <c r="E64" s="8"/>
      <c r="F64" s="2"/>
      <c r="H64" s="5"/>
    </row>
    <row r="65" spans="2:6" ht="13.5">
      <c r="B65" s="10"/>
      <c r="C65" s="10"/>
      <c r="D65" s="10"/>
      <c r="E65" s="7"/>
      <c r="F65" s="2"/>
    </row>
    <row r="66" spans="2:6">
      <c r="B66" s="10"/>
      <c r="C66" s="10"/>
      <c r="D66" s="10"/>
      <c r="E66" s="7"/>
    </row>
    <row r="67" spans="2:6">
      <c r="B67" s="10"/>
      <c r="C67" s="10"/>
      <c r="D67" s="10"/>
      <c r="E67" s="7"/>
    </row>
    <row r="68" spans="2:6">
      <c r="B68" s="10"/>
      <c r="C68" s="10"/>
      <c r="D68" s="10"/>
    </row>
    <row r="69" spans="2:6">
      <c r="B69" s="10"/>
      <c r="C69" s="10"/>
      <c r="D69" s="10"/>
    </row>
    <row r="70" spans="2:6">
      <c r="B70" s="10"/>
      <c r="C70" s="10"/>
      <c r="D70" s="10"/>
    </row>
    <row r="71" spans="2:6">
      <c r="B71" s="10"/>
      <c r="C71" s="10"/>
      <c r="D71" s="10"/>
    </row>
    <row r="72" spans="2:6">
      <c r="B72" s="10"/>
      <c r="C72" s="10"/>
      <c r="D72" s="10"/>
    </row>
    <row r="73" spans="2:6">
      <c r="B73" s="10"/>
      <c r="C73" s="10"/>
      <c r="D73" s="10"/>
    </row>
    <row r="74" spans="2:6">
      <c r="B74" s="10"/>
      <c r="C74" s="10"/>
      <c r="D74" s="10"/>
    </row>
    <row r="75" spans="2:6">
      <c r="B75" s="10"/>
    </row>
    <row r="76" spans="2:6" ht="13.5">
      <c r="E76" s="6"/>
    </row>
  </sheetData>
  <sheetProtection password="EB2E" sheet="1" objects="1" scenarios="1" selectLockedCells="1" selectUnlockedCells="1"/>
  <mergeCells count="7">
    <mergeCell ref="D18:F18"/>
    <mergeCell ref="D16:F16"/>
    <mergeCell ref="D17:F17"/>
    <mergeCell ref="D10:F10"/>
    <mergeCell ref="D13:F13"/>
    <mergeCell ref="D11:F11"/>
    <mergeCell ref="D14:F14"/>
  </mergeCells>
  <pageMargins left="0.7" right="0.7" top="0.75" bottom="0.75" header="0.3" footer="0.3"/>
  <pageSetup paperSize="9" orientation="portrait" r:id="rId1"/>
  <rowBreaks count="1" manualBreakCount="1">
    <brk id="59"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96"/>
  <sheetViews>
    <sheetView view="pageBreakPreview" zoomScaleNormal="100" zoomScaleSheetLayoutView="100" zoomScalePageLayoutView="25" workbookViewId="0">
      <selection activeCell="E12" sqref="E12"/>
    </sheetView>
  </sheetViews>
  <sheetFormatPr defaultRowHeight="13.5"/>
  <cols>
    <col min="1" max="1" width="5.28515625" style="387" customWidth="1"/>
    <col min="2" max="2" width="42.7109375" style="388" customWidth="1"/>
    <col min="3" max="3" width="8.140625" style="304" customWidth="1"/>
    <col min="4" max="4" width="8.85546875" style="313" customWidth="1"/>
    <col min="5" max="5" width="13" style="313" customWidth="1"/>
    <col min="6" max="6" width="10.5703125" style="313" customWidth="1"/>
    <col min="7" max="16384" width="9.140625" style="277"/>
  </cols>
  <sheetData>
    <row r="1" spans="1:6" s="265" customFormat="1" ht="12" customHeight="1">
      <c r="A1" s="263"/>
      <c r="B1" s="264"/>
      <c r="C1" s="696"/>
      <c r="D1" s="696"/>
      <c r="E1" s="696"/>
      <c r="F1" s="696"/>
    </row>
    <row r="2" spans="1:6" s="265" customFormat="1" ht="12" customHeight="1">
      <c r="A2" s="263"/>
      <c r="B2" s="697" t="s">
        <v>110</v>
      </c>
      <c r="C2" s="698"/>
      <c r="D2" s="698"/>
      <c r="E2" s="698"/>
      <c r="F2" s="698"/>
    </row>
    <row r="3" spans="1:6" s="265" customFormat="1" ht="12" customHeight="1">
      <c r="A3" s="263"/>
      <c r="B3" s="264"/>
      <c r="C3" s="266"/>
      <c r="D3" s="267"/>
      <c r="E3" s="267"/>
      <c r="F3" s="267"/>
    </row>
    <row r="4" spans="1:6" s="271" customFormat="1" ht="27" customHeight="1">
      <c r="A4" s="268" t="s">
        <v>3</v>
      </c>
      <c r="B4" s="268" t="s">
        <v>9</v>
      </c>
      <c r="C4" s="268" t="s">
        <v>4</v>
      </c>
      <c r="D4" s="269" t="s">
        <v>5</v>
      </c>
      <c r="E4" s="270" t="s">
        <v>6</v>
      </c>
      <c r="F4" s="270" t="s">
        <v>7</v>
      </c>
    </row>
    <row r="5" spans="1:6">
      <c r="A5" s="272"/>
      <c r="B5" s="273"/>
      <c r="C5" s="274"/>
      <c r="D5" s="275"/>
      <c r="E5" s="276"/>
      <c r="F5" s="276"/>
    </row>
    <row r="6" spans="1:6">
      <c r="A6" s="278" t="s">
        <v>17</v>
      </c>
      <c r="B6" s="694" t="s">
        <v>31</v>
      </c>
      <c r="C6" s="695"/>
      <c r="D6" s="695"/>
      <c r="E6" s="276"/>
      <c r="F6" s="276"/>
    </row>
    <row r="7" spans="1:6">
      <c r="A7" s="278"/>
      <c r="B7" s="279"/>
      <c r="C7" s="280"/>
      <c r="D7" s="281"/>
      <c r="E7" s="281"/>
      <c r="F7" s="281"/>
    </row>
    <row r="8" spans="1:6">
      <c r="A8" s="278" t="s">
        <v>35</v>
      </c>
      <c r="B8" s="694" t="s">
        <v>316</v>
      </c>
      <c r="C8" s="695"/>
      <c r="D8" s="695"/>
      <c r="E8" s="281"/>
      <c r="F8" s="281"/>
    </row>
    <row r="9" spans="1:6">
      <c r="A9" s="278"/>
      <c r="B9" s="279"/>
      <c r="C9" s="280"/>
      <c r="D9" s="281"/>
      <c r="E9" s="281"/>
      <c r="F9" s="281"/>
    </row>
    <row r="10" spans="1:6">
      <c r="A10" s="272" t="s">
        <v>12</v>
      </c>
      <c r="B10" s="53" t="s">
        <v>377</v>
      </c>
      <c r="C10" s="282"/>
      <c r="D10" s="283"/>
      <c r="E10" s="283"/>
      <c r="F10" s="283"/>
    </row>
    <row r="11" spans="1:6" ht="111" customHeight="1">
      <c r="A11" s="272"/>
      <c r="B11" s="56" t="s">
        <v>803</v>
      </c>
      <c r="C11" s="284"/>
      <c r="D11" s="283"/>
      <c r="E11" s="283"/>
      <c r="F11" s="283"/>
    </row>
    <row r="12" spans="1:6">
      <c r="A12" s="272"/>
      <c r="B12" s="57" t="s">
        <v>79</v>
      </c>
      <c r="C12" s="274" t="s">
        <v>77</v>
      </c>
      <c r="D12" s="283">
        <v>1</v>
      </c>
      <c r="E12" s="59"/>
      <c r="F12" s="283">
        <f>D12*E12</f>
        <v>0</v>
      </c>
    </row>
    <row r="13" spans="1:6">
      <c r="A13" s="278"/>
      <c r="B13" s="279"/>
      <c r="C13" s="280"/>
      <c r="D13" s="281"/>
      <c r="E13" s="60"/>
      <c r="F13" s="281"/>
    </row>
    <row r="14" spans="1:6">
      <c r="A14" s="272" t="s">
        <v>14</v>
      </c>
      <c r="B14" s="53" t="s">
        <v>380</v>
      </c>
      <c r="C14" s="282"/>
      <c r="D14" s="283"/>
      <c r="E14" s="59"/>
      <c r="F14" s="283"/>
    </row>
    <row r="15" spans="1:6" ht="122.25" customHeight="1">
      <c r="A15" s="272"/>
      <c r="B15" s="56" t="s">
        <v>405</v>
      </c>
      <c r="C15" s="284"/>
      <c r="D15" s="283"/>
      <c r="E15" s="59"/>
      <c r="F15" s="283"/>
    </row>
    <row r="16" spans="1:6">
      <c r="A16" s="272"/>
      <c r="B16" s="57" t="s">
        <v>79</v>
      </c>
      <c r="C16" s="274" t="s">
        <v>77</v>
      </c>
      <c r="D16" s="283">
        <v>1</v>
      </c>
      <c r="E16" s="59"/>
      <c r="F16" s="283">
        <f>D16*E16</f>
        <v>0</v>
      </c>
    </row>
    <row r="17" spans="1:6">
      <c r="A17" s="278"/>
      <c r="B17" s="279"/>
      <c r="C17" s="280"/>
      <c r="D17" s="281"/>
      <c r="E17" s="60"/>
      <c r="F17" s="281"/>
    </row>
    <row r="18" spans="1:6">
      <c r="A18" s="272" t="s">
        <v>1</v>
      </c>
      <c r="B18" s="53" t="s">
        <v>381</v>
      </c>
      <c r="C18" s="282"/>
      <c r="D18" s="283"/>
      <c r="E18" s="59"/>
      <c r="F18" s="283"/>
    </row>
    <row r="19" spans="1:6" ht="137.25" customHeight="1">
      <c r="A19" s="272"/>
      <c r="B19" s="56" t="s">
        <v>406</v>
      </c>
      <c r="C19" s="284"/>
      <c r="D19" s="283"/>
      <c r="E19" s="59"/>
      <c r="F19" s="283"/>
    </row>
    <row r="20" spans="1:6">
      <c r="A20" s="272"/>
      <c r="B20" s="57" t="s">
        <v>79</v>
      </c>
      <c r="C20" s="274" t="s">
        <v>77</v>
      </c>
      <c r="D20" s="283">
        <v>1</v>
      </c>
      <c r="E20" s="59"/>
      <c r="F20" s="283">
        <f>D20*E20</f>
        <v>0</v>
      </c>
    </row>
    <row r="21" spans="1:6">
      <c r="A21" s="272"/>
      <c r="B21" s="57"/>
      <c r="C21" s="274"/>
      <c r="D21" s="283"/>
      <c r="E21" s="59"/>
      <c r="F21" s="283"/>
    </row>
    <row r="22" spans="1:6">
      <c r="A22" s="272" t="s">
        <v>0</v>
      </c>
      <c r="B22" s="53" t="s">
        <v>382</v>
      </c>
      <c r="C22" s="282"/>
      <c r="D22" s="283"/>
      <c r="E22" s="59"/>
      <c r="F22" s="283"/>
    </row>
    <row r="23" spans="1:6" ht="56.25">
      <c r="A23" s="272"/>
      <c r="B23" s="57" t="s">
        <v>383</v>
      </c>
      <c r="C23" s="282"/>
      <c r="D23" s="283"/>
      <c r="E23" s="59"/>
      <c r="F23" s="283"/>
    </row>
    <row r="24" spans="1:6">
      <c r="A24" s="272"/>
      <c r="B24" s="57" t="s">
        <v>317</v>
      </c>
      <c r="C24" s="285" t="s">
        <v>21</v>
      </c>
      <c r="D24" s="283">
        <v>6</v>
      </c>
      <c r="E24" s="59"/>
      <c r="F24" s="283">
        <f>D24*E24</f>
        <v>0</v>
      </c>
    </row>
    <row r="25" spans="1:6">
      <c r="A25" s="272"/>
      <c r="B25" s="57"/>
      <c r="C25" s="274"/>
      <c r="D25" s="283"/>
      <c r="E25" s="59"/>
      <c r="F25" s="283"/>
    </row>
    <row r="26" spans="1:6">
      <c r="A26" s="272" t="s">
        <v>264</v>
      </c>
      <c r="B26" s="53" t="s">
        <v>384</v>
      </c>
      <c r="C26" s="282"/>
      <c r="D26" s="283"/>
      <c r="E26" s="59"/>
      <c r="F26" s="283"/>
    </row>
    <row r="27" spans="1:6" ht="70.5" customHeight="1">
      <c r="A27" s="272"/>
      <c r="B27" s="57" t="s">
        <v>385</v>
      </c>
      <c r="C27" s="282"/>
      <c r="D27" s="283"/>
      <c r="E27" s="59"/>
      <c r="F27" s="283"/>
    </row>
    <row r="28" spans="1:6">
      <c r="A28" s="272"/>
      <c r="B28" s="57" t="s">
        <v>273</v>
      </c>
      <c r="C28" s="285" t="s">
        <v>21</v>
      </c>
      <c r="D28" s="283">
        <v>11.5</v>
      </c>
      <c r="E28" s="59"/>
      <c r="F28" s="283">
        <f>D28*E28</f>
        <v>0</v>
      </c>
    </row>
    <row r="29" spans="1:6">
      <c r="A29" s="272"/>
      <c r="B29" s="57"/>
      <c r="C29" s="274"/>
      <c r="D29" s="283"/>
      <c r="E29" s="59"/>
      <c r="F29" s="283"/>
    </row>
    <row r="30" spans="1:6">
      <c r="A30" s="272" t="s">
        <v>262</v>
      </c>
      <c r="B30" s="53" t="s">
        <v>387</v>
      </c>
      <c r="C30" s="282"/>
      <c r="D30" s="283"/>
      <c r="E30" s="59"/>
      <c r="F30" s="283"/>
    </row>
    <row r="31" spans="1:6" ht="77.25" customHeight="1">
      <c r="A31" s="272"/>
      <c r="B31" s="56" t="s">
        <v>804</v>
      </c>
      <c r="C31" s="282"/>
      <c r="D31" s="283"/>
      <c r="E31" s="59"/>
      <c r="F31" s="283"/>
    </row>
    <row r="32" spans="1:6">
      <c r="A32" s="272"/>
      <c r="B32" s="57" t="s">
        <v>386</v>
      </c>
      <c r="C32" s="285" t="s">
        <v>21</v>
      </c>
      <c r="D32" s="283">
        <v>3</v>
      </c>
      <c r="E32" s="59"/>
      <c r="F32" s="283">
        <f>D32*E32</f>
        <v>0</v>
      </c>
    </row>
    <row r="33" spans="1:6">
      <c r="A33" s="272"/>
      <c r="B33" s="57"/>
      <c r="C33" s="274"/>
      <c r="D33" s="283"/>
      <c r="E33" s="59"/>
      <c r="F33" s="283"/>
    </row>
    <row r="34" spans="1:6">
      <c r="A34" s="272" t="s">
        <v>269</v>
      </c>
      <c r="B34" s="53" t="s">
        <v>388</v>
      </c>
      <c r="C34" s="282"/>
      <c r="D34" s="283"/>
      <c r="E34" s="59"/>
      <c r="F34" s="283"/>
    </row>
    <row r="35" spans="1:6" ht="75" customHeight="1">
      <c r="A35" s="272"/>
      <c r="B35" s="57" t="s">
        <v>389</v>
      </c>
      <c r="C35" s="282"/>
      <c r="D35" s="283"/>
      <c r="E35" s="59"/>
      <c r="F35" s="283"/>
    </row>
    <row r="36" spans="1:6">
      <c r="A36" s="272"/>
      <c r="B36" s="57" t="s">
        <v>273</v>
      </c>
      <c r="C36" s="285" t="s">
        <v>21</v>
      </c>
      <c r="D36" s="283">
        <v>15</v>
      </c>
      <c r="E36" s="59"/>
      <c r="F36" s="283">
        <f>D36*E36</f>
        <v>0</v>
      </c>
    </row>
    <row r="37" spans="1:6">
      <c r="A37" s="272"/>
      <c r="B37" s="57"/>
      <c r="C37" s="274"/>
      <c r="D37" s="283"/>
      <c r="E37" s="59"/>
      <c r="F37" s="283"/>
    </row>
    <row r="38" spans="1:6">
      <c r="A38" s="272" t="s">
        <v>266</v>
      </c>
      <c r="B38" s="53" t="s">
        <v>274</v>
      </c>
      <c r="C38" s="286"/>
      <c r="D38" s="287"/>
      <c r="E38" s="389"/>
      <c r="F38" s="287"/>
    </row>
    <row r="39" spans="1:6" ht="76.5" customHeight="1">
      <c r="A39" s="288"/>
      <c r="B39" s="57" t="s">
        <v>403</v>
      </c>
      <c r="C39" s="286"/>
      <c r="D39" s="287"/>
      <c r="E39" s="389"/>
      <c r="F39" s="287"/>
    </row>
    <row r="40" spans="1:6">
      <c r="A40" s="288"/>
      <c r="B40" s="57" t="s">
        <v>275</v>
      </c>
      <c r="C40" s="289" t="s">
        <v>21</v>
      </c>
      <c r="D40" s="283">
        <v>8</v>
      </c>
      <c r="E40" s="59"/>
      <c r="F40" s="283">
        <f>D40*E40</f>
        <v>0</v>
      </c>
    </row>
    <row r="41" spans="1:6">
      <c r="A41" s="278"/>
      <c r="B41" s="290"/>
      <c r="C41" s="291"/>
      <c r="D41" s="291"/>
      <c r="E41" s="390"/>
      <c r="F41" s="276"/>
    </row>
    <row r="42" spans="1:6">
      <c r="A42" s="272" t="s">
        <v>323</v>
      </c>
      <c r="B42" s="53" t="s">
        <v>259</v>
      </c>
      <c r="C42" s="268"/>
      <c r="D42" s="283"/>
      <c r="E42" s="59"/>
      <c r="F42" s="283"/>
    </row>
    <row r="43" spans="1:6" ht="23.25" customHeight="1">
      <c r="A43" s="272"/>
      <c r="B43" s="57" t="s">
        <v>354</v>
      </c>
      <c r="C43" s="268"/>
      <c r="D43" s="283"/>
      <c r="E43" s="59"/>
      <c r="F43" s="283"/>
    </row>
    <row r="44" spans="1:6">
      <c r="A44" s="272"/>
      <c r="B44" s="57" t="s">
        <v>260</v>
      </c>
      <c r="C44" s="274" t="s">
        <v>2</v>
      </c>
      <c r="D44" s="283">
        <v>185</v>
      </c>
      <c r="E44" s="59"/>
      <c r="F44" s="283">
        <f>D44*E44</f>
        <v>0</v>
      </c>
    </row>
    <row r="45" spans="1:6">
      <c r="A45" s="278"/>
      <c r="B45" s="290"/>
      <c r="C45" s="291"/>
      <c r="D45" s="291"/>
      <c r="E45" s="390"/>
      <c r="F45" s="276"/>
    </row>
    <row r="46" spans="1:6">
      <c r="A46" s="272" t="s">
        <v>324</v>
      </c>
      <c r="B46" s="53" t="s">
        <v>261</v>
      </c>
      <c r="C46" s="268"/>
      <c r="D46" s="283"/>
      <c r="E46" s="59"/>
      <c r="F46" s="283"/>
    </row>
    <row r="47" spans="1:6" ht="43.5" customHeight="1">
      <c r="A47" s="272"/>
      <c r="B47" s="57" t="s">
        <v>355</v>
      </c>
      <c r="C47" s="268"/>
      <c r="D47" s="283"/>
      <c r="E47" s="59"/>
      <c r="F47" s="283"/>
    </row>
    <row r="48" spans="1:6">
      <c r="A48" s="272"/>
      <c r="B48" s="57" t="s">
        <v>260</v>
      </c>
      <c r="C48" s="274" t="s">
        <v>2</v>
      </c>
      <c r="D48" s="283">
        <v>185</v>
      </c>
      <c r="E48" s="59"/>
      <c r="F48" s="283">
        <f>D48*E48</f>
        <v>0</v>
      </c>
    </row>
    <row r="49" spans="1:6">
      <c r="A49" s="272"/>
      <c r="B49" s="57"/>
      <c r="C49" s="282"/>
      <c r="D49" s="283"/>
      <c r="E49" s="59"/>
      <c r="F49" s="283"/>
    </row>
    <row r="50" spans="1:6">
      <c r="A50" s="272" t="s">
        <v>336</v>
      </c>
      <c r="B50" s="53" t="s">
        <v>319</v>
      </c>
      <c r="C50" s="268"/>
      <c r="D50" s="283"/>
      <c r="E50" s="59"/>
      <c r="F50" s="283"/>
    </row>
    <row r="51" spans="1:6" ht="33.75">
      <c r="A51" s="272"/>
      <c r="B51" s="273" t="s">
        <v>407</v>
      </c>
      <c r="C51" s="268"/>
      <c r="D51" s="283"/>
      <c r="E51" s="59"/>
      <c r="F51" s="283"/>
    </row>
    <row r="52" spans="1:6">
      <c r="A52" s="272"/>
      <c r="B52" s="57" t="s">
        <v>263</v>
      </c>
      <c r="C52" s="282" t="s">
        <v>13</v>
      </c>
      <c r="D52" s="283">
        <v>33</v>
      </c>
      <c r="E52" s="59"/>
      <c r="F52" s="283">
        <f>D52*E52</f>
        <v>0</v>
      </c>
    </row>
    <row r="53" spans="1:6">
      <c r="A53" s="278"/>
      <c r="B53" s="290"/>
      <c r="C53" s="291"/>
      <c r="D53" s="291"/>
      <c r="E53" s="390"/>
      <c r="F53" s="276"/>
    </row>
    <row r="54" spans="1:6">
      <c r="A54" s="272" t="s">
        <v>337</v>
      </c>
      <c r="B54" s="53" t="s">
        <v>265</v>
      </c>
      <c r="C54" s="268"/>
      <c r="D54" s="283"/>
      <c r="E54" s="59"/>
      <c r="F54" s="283"/>
    </row>
    <row r="55" spans="1:6" ht="33.75">
      <c r="A55" s="272"/>
      <c r="B55" s="292" t="s">
        <v>408</v>
      </c>
      <c r="C55" s="268"/>
      <c r="D55" s="283"/>
      <c r="E55" s="59"/>
      <c r="F55" s="283"/>
    </row>
    <row r="56" spans="1:6">
      <c r="A56" s="272"/>
      <c r="B56" s="57" t="s">
        <v>263</v>
      </c>
      <c r="C56" s="282" t="s">
        <v>13</v>
      </c>
      <c r="D56" s="283">
        <v>12</v>
      </c>
      <c r="E56" s="59"/>
      <c r="F56" s="283">
        <f>D56*E56</f>
        <v>0</v>
      </c>
    </row>
    <row r="57" spans="1:6">
      <c r="A57" s="278"/>
      <c r="B57" s="290"/>
      <c r="C57" s="291"/>
      <c r="D57" s="291"/>
      <c r="E57" s="390"/>
      <c r="F57" s="276"/>
    </row>
    <row r="58" spans="1:6">
      <c r="A58" s="272" t="s">
        <v>338</v>
      </c>
      <c r="B58" s="53" t="s">
        <v>267</v>
      </c>
      <c r="C58" s="282"/>
      <c r="D58" s="283"/>
      <c r="E58" s="59"/>
      <c r="F58" s="283"/>
    </row>
    <row r="59" spans="1:6" ht="33.75">
      <c r="A59" s="272"/>
      <c r="B59" s="57" t="s">
        <v>409</v>
      </c>
      <c r="C59" s="282"/>
      <c r="D59" s="283"/>
      <c r="E59" s="59"/>
      <c r="F59" s="283"/>
    </row>
    <row r="60" spans="1:6">
      <c r="A60" s="272"/>
      <c r="B60" s="57" t="s">
        <v>268</v>
      </c>
      <c r="C60" s="282" t="s">
        <v>13</v>
      </c>
      <c r="D60" s="283">
        <v>20</v>
      </c>
      <c r="E60" s="59"/>
      <c r="F60" s="283">
        <f>D60*E60</f>
        <v>0</v>
      </c>
    </row>
    <row r="61" spans="1:6">
      <c r="A61" s="278"/>
      <c r="B61" s="290"/>
      <c r="C61" s="291"/>
      <c r="D61" s="291"/>
      <c r="E61" s="390"/>
      <c r="F61" s="276"/>
    </row>
    <row r="62" spans="1:6">
      <c r="A62" s="272" t="s">
        <v>339</v>
      </c>
      <c r="B62" s="53" t="s">
        <v>270</v>
      </c>
      <c r="C62" s="282"/>
      <c r="D62" s="283"/>
      <c r="E62" s="59"/>
      <c r="F62" s="283"/>
    </row>
    <row r="63" spans="1:6" ht="33.75">
      <c r="A63" s="272"/>
      <c r="B63" s="57" t="s">
        <v>410</v>
      </c>
      <c r="C63" s="282"/>
      <c r="D63" s="283"/>
      <c r="E63" s="59"/>
      <c r="F63" s="283"/>
    </row>
    <row r="64" spans="1:6">
      <c r="A64" s="272"/>
      <c r="B64" s="57" t="s">
        <v>271</v>
      </c>
      <c r="C64" s="282" t="s">
        <v>13</v>
      </c>
      <c r="D64" s="283">
        <v>22</v>
      </c>
      <c r="E64" s="59"/>
      <c r="F64" s="283">
        <f>D64*E64</f>
        <v>0</v>
      </c>
    </row>
    <row r="65" spans="1:6">
      <c r="A65" s="278"/>
      <c r="B65" s="290"/>
      <c r="C65" s="291"/>
      <c r="D65" s="291"/>
      <c r="E65" s="390"/>
      <c r="F65" s="276"/>
    </row>
    <row r="66" spans="1:6">
      <c r="A66" s="272" t="s">
        <v>340</v>
      </c>
      <c r="B66" s="53" t="s">
        <v>398</v>
      </c>
      <c r="C66" s="285"/>
      <c r="D66" s="283"/>
      <c r="E66" s="59"/>
      <c r="F66" s="283"/>
    </row>
    <row r="67" spans="1:6" ht="33.75">
      <c r="A67" s="272"/>
      <c r="B67" s="292" t="s">
        <v>411</v>
      </c>
      <c r="C67" s="274"/>
      <c r="D67" s="283"/>
      <c r="E67" s="59"/>
      <c r="F67" s="283"/>
    </row>
    <row r="68" spans="1:6">
      <c r="A68" s="272"/>
      <c r="B68" s="57" t="s">
        <v>399</v>
      </c>
      <c r="C68" s="274" t="s">
        <v>2</v>
      </c>
      <c r="D68" s="283">
        <v>38</v>
      </c>
      <c r="E68" s="59"/>
      <c r="F68" s="283">
        <f>D68*E68</f>
        <v>0</v>
      </c>
    </row>
    <row r="69" spans="1:6">
      <c r="A69" s="278"/>
      <c r="B69" s="290"/>
      <c r="C69" s="291"/>
      <c r="D69" s="291"/>
      <c r="E69" s="390"/>
      <c r="F69" s="276"/>
    </row>
    <row r="70" spans="1:6">
      <c r="A70" s="272" t="s">
        <v>341</v>
      </c>
      <c r="B70" s="53" t="s">
        <v>390</v>
      </c>
      <c r="C70" s="285"/>
      <c r="D70" s="283"/>
      <c r="E70" s="59"/>
      <c r="F70" s="283"/>
    </row>
    <row r="71" spans="1:6" ht="33.75">
      <c r="A71" s="272"/>
      <c r="B71" s="292" t="s">
        <v>412</v>
      </c>
      <c r="C71" s="274"/>
      <c r="D71" s="283"/>
      <c r="E71" s="59"/>
      <c r="F71" s="283"/>
    </row>
    <row r="72" spans="1:6">
      <c r="A72" s="272"/>
      <c r="B72" s="57" t="s">
        <v>277</v>
      </c>
      <c r="C72" s="274" t="s">
        <v>2</v>
      </c>
      <c r="D72" s="283">
        <v>12</v>
      </c>
      <c r="E72" s="59"/>
      <c r="F72" s="283">
        <f>D72*E72</f>
        <v>0</v>
      </c>
    </row>
    <row r="73" spans="1:6">
      <c r="A73" s="288"/>
      <c r="B73" s="57"/>
      <c r="C73" s="289"/>
      <c r="D73" s="283"/>
      <c r="E73" s="59"/>
      <c r="F73" s="283"/>
    </row>
    <row r="74" spans="1:6">
      <c r="A74" s="272" t="s">
        <v>342</v>
      </c>
      <c r="B74" s="53" t="s">
        <v>413</v>
      </c>
      <c r="C74" s="282"/>
      <c r="D74" s="283"/>
      <c r="E74" s="59"/>
      <c r="F74" s="283"/>
    </row>
    <row r="75" spans="1:6" ht="22.5">
      <c r="A75" s="272"/>
      <c r="B75" s="57" t="s">
        <v>414</v>
      </c>
      <c r="C75" s="282"/>
      <c r="D75" s="283"/>
      <c r="E75" s="59"/>
      <c r="F75" s="283"/>
    </row>
    <row r="76" spans="1:6">
      <c r="A76" s="272"/>
      <c r="B76" s="57" t="s">
        <v>67</v>
      </c>
      <c r="C76" s="274" t="s">
        <v>2</v>
      </c>
      <c r="D76" s="283">
        <v>7</v>
      </c>
      <c r="E76" s="59"/>
      <c r="F76" s="283">
        <f>D76*E76</f>
        <v>0</v>
      </c>
    </row>
    <row r="77" spans="1:6">
      <c r="A77" s="278"/>
      <c r="B77" s="290"/>
      <c r="C77" s="291"/>
      <c r="D77" s="291"/>
      <c r="E77" s="390"/>
      <c r="F77" s="276"/>
    </row>
    <row r="78" spans="1:6">
      <c r="A78" s="272" t="s">
        <v>343</v>
      </c>
      <c r="B78" s="53" t="s">
        <v>391</v>
      </c>
      <c r="C78" s="285"/>
      <c r="D78" s="283"/>
      <c r="E78" s="59"/>
      <c r="F78" s="283"/>
    </row>
    <row r="79" spans="1:6" ht="79.5" customHeight="1">
      <c r="A79" s="272"/>
      <c r="B79" s="292" t="s">
        <v>415</v>
      </c>
      <c r="C79" s="285"/>
      <c r="D79" s="283"/>
      <c r="E79" s="59"/>
      <c r="F79" s="283"/>
    </row>
    <row r="80" spans="1:6">
      <c r="A80" s="272"/>
      <c r="B80" s="57" t="s">
        <v>276</v>
      </c>
      <c r="C80" s="274" t="s">
        <v>2</v>
      </c>
      <c r="D80" s="283">
        <v>140</v>
      </c>
      <c r="E80" s="59"/>
      <c r="F80" s="283">
        <f>D80*E80</f>
        <v>0</v>
      </c>
    </row>
    <row r="81" spans="1:6">
      <c r="A81" s="278"/>
      <c r="B81" s="290"/>
      <c r="C81" s="291"/>
      <c r="D81" s="291"/>
      <c r="E81" s="390"/>
      <c r="F81" s="276"/>
    </row>
    <row r="82" spans="1:6">
      <c r="A82" s="272" t="s">
        <v>344</v>
      </c>
      <c r="B82" s="53" t="s">
        <v>416</v>
      </c>
      <c r="C82" s="285"/>
      <c r="D82" s="283"/>
      <c r="E82" s="59"/>
      <c r="F82" s="283"/>
    </row>
    <row r="83" spans="1:6" ht="75" customHeight="1">
      <c r="A83" s="272"/>
      <c r="B83" s="292" t="s">
        <v>417</v>
      </c>
      <c r="C83" s="285"/>
      <c r="D83" s="283"/>
      <c r="E83" s="59"/>
      <c r="F83" s="283"/>
    </row>
    <row r="84" spans="1:6">
      <c r="A84" s="272"/>
      <c r="B84" s="57" t="s">
        <v>276</v>
      </c>
      <c r="C84" s="274" t="s">
        <v>2</v>
      </c>
      <c r="D84" s="283">
        <v>72</v>
      </c>
      <c r="E84" s="59"/>
      <c r="F84" s="283">
        <f>D84*E84</f>
        <v>0</v>
      </c>
    </row>
    <row r="85" spans="1:6">
      <c r="A85" s="278"/>
      <c r="B85" s="290"/>
      <c r="C85" s="291"/>
      <c r="D85" s="291"/>
      <c r="E85" s="390"/>
      <c r="F85" s="276"/>
    </row>
    <row r="86" spans="1:6">
      <c r="A86" s="293" t="s">
        <v>345</v>
      </c>
      <c r="B86" s="56" t="s">
        <v>392</v>
      </c>
      <c r="C86" s="294"/>
      <c r="D86" s="281"/>
      <c r="E86" s="60"/>
      <c r="F86" s="281"/>
    </row>
    <row r="87" spans="1:6" ht="46.5" customHeight="1">
      <c r="A87" s="295"/>
      <c r="B87" s="292" t="s">
        <v>393</v>
      </c>
      <c r="C87" s="296"/>
      <c r="D87" s="281"/>
      <c r="E87" s="60"/>
      <c r="F87" s="281"/>
    </row>
    <row r="88" spans="1:6">
      <c r="A88" s="293"/>
      <c r="B88" s="57" t="s">
        <v>277</v>
      </c>
      <c r="C88" s="294" t="s">
        <v>2</v>
      </c>
      <c r="D88" s="281">
        <v>30</v>
      </c>
      <c r="E88" s="60"/>
      <c r="F88" s="283">
        <f>D88*E88</f>
        <v>0</v>
      </c>
    </row>
    <row r="89" spans="1:6">
      <c r="A89" s="278"/>
      <c r="B89" s="290"/>
      <c r="C89" s="291"/>
      <c r="D89" s="291"/>
      <c r="E89" s="390"/>
      <c r="F89" s="276"/>
    </row>
    <row r="90" spans="1:6">
      <c r="A90" s="293" t="s">
        <v>346</v>
      </c>
      <c r="B90" s="56" t="s">
        <v>401</v>
      </c>
      <c r="C90" s="294"/>
      <c r="D90" s="281"/>
      <c r="E90" s="60"/>
      <c r="F90" s="281"/>
    </row>
    <row r="91" spans="1:6" ht="45">
      <c r="A91" s="295"/>
      <c r="B91" s="292" t="s">
        <v>402</v>
      </c>
      <c r="C91" s="296"/>
      <c r="D91" s="281"/>
      <c r="E91" s="60"/>
      <c r="F91" s="281"/>
    </row>
    <row r="92" spans="1:6">
      <c r="A92" s="293"/>
      <c r="B92" s="57" t="s">
        <v>277</v>
      </c>
      <c r="C92" s="294" t="s">
        <v>2</v>
      </c>
      <c r="D92" s="281">
        <v>450</v>
      </c>
      <c r="E92" s="60"/>
      <c r="F92" s="283">
        <f>D92*E92</f>
        <v>0</v>
      </c>
    </row>
    <row r="93" spans="1:6">
      <c r="A93" s="278"/>
      <c r="B93" s="290"/>
      <c r="C93" s="291"/>
      <c r="D93" s="291"/>
      <c r="E93" s="390"/>
      <c r="F93" s="276"/>
    </row>
    <row r="94" spans="1:6">
      <c r="A94" s="293" t="s">
        <v>347</v>
      </c>
      <c r="B94" s="56" t="s">
        <v>554</v>
      </c>
      <c r="C94" s="294"/>
      <c r="D94" s="281"/>
      <c r="E94" s="60"/>
      <c r="F94" s="281"/>
    </row>
    <row r="95" spans="1:6" ht="45">
      <c r="A95" s="295"/>
      <c r="B95" s="292" t="s">
        <v>555</v>
      </c>
      <c r="C95" s="296"/>
      <c r="D95" s="281"/>
      <c r="E95" s="60"/>
      <c r="F95" s="281"/>
    </row>
    <row r="96" spans="1:6">
      <c r="A96" s="293"/>
      <c r="B96" s="57" t="s">
        <v>272</v>
      </c>
      <c r="C96" s="294" t="s">
        <v>2</v>
      </c>
      <c r="D96" s="281">
        <v>210</v>
      </c>
      <c r="E96" s="60"/>
      <c r="F96" s="283">
        <f>D96*E96</f>
        <v>0</v>
      </c>
    </row>
    <row r="97" spans="1:6">
      <c r="A97" s="278"/>
      <c r="B97" s="290"/>
      <c r="C97" s="291"/>
      <c r="D97" s="291"/>
      <c r="E97" s="390"/>
      <c r="F97" s="276"/>
    </row>
    <row r="98" spans="1:6">
      <c r="A98" s="293" t="s">
        <v>348</v>
      </c>
      <c r="B98" s="56" t="s">
        <v>278</v>
      </c>
      <c r="C98" s="294"/>
      <c r="D98" s="281"/>
      <c r="E98" s="60"/>
      <c r="F98" s="281"/>
    </row>
    <row r="99" spans="1:6" ht="33.75">
      <c r="A99" s="293"/>
      <c r="B99" s="292" t="s">
        <v>394</v>
      </c>
      <c r="C99" s="294"/>
      <c r="D99" s="281"/>
      <c r="E99" s="60"/>
      <c r="F99" s="281"/>
    </row>
    <row r="100" spans="1:6">
      <c r="A100" s="293"/>
      <c r="B100" s="57" t="s">
        <v>277</v>
      </c>
      <c r="C100" s="294" t="s">
        <v>2</v>
      </c>
      <c r="D100" s="281">
        <v>35</v>
      </c>
      <c r="E100" s="60"/>
      <c r="F100" s="281">
        <f>D100*E100</f>
        <v>0</v>
      </c>
    </row>
    <row r="101" spans="1:6">
      <c r="A101" s="278"/>
      <c r="B101" s="290"/>
      <c r="C101" s="291"/>
      <c r="D101" s="291"/>
      <c r="E101" s="390"/>
      <c r="F101" s="276"/>
    </row>
    <row r="102" spans="1:6">
      <c r="A102" s="293" t="s">
        <v>349</v>
      </c>
      <c r="B102" s="56" t="s">
        <v>279</v>
      </c>
      <c r="C102" s="294"/>
      <c r="D102" s="281"/>
      <c r="E102" s="60"/>
      <c r="F102" s="281"/>
    </row>
    <row r="103" spans="1:6" ht="45">
      <c r="A103" s="295"/>
      <c r="B103" s="292" t="s">
        <v>396</v>
      </c>
      <c r="C103" s="294"/>
      <c r="D103" s="281"/>
      <c r="E103" s="60"/>
      <c r="F103" s="281"/>
    </row>
    <row r="104" spans="1:6">
      <c r="A104" s="293"/>
      <c r="B104" s="56" t="s">
        <v>23</v>
      </c>
      <c r="C104" s="277"/>
      <c r="D104" s="277"/>
      <c r="E104" s="391"/>
      <c r="F104" s="277"/>
    </row>
    <row r="105" spans="1:6">
      <c r="A105" s="293"/>
      <c r="B105" s="56" t="s">
        <v>281</v>
      </c>
      <c r="C105" s="280" t="s">
        <v>8</v>
      </c>
      <c r="D105" s="281">
        <v>17</v>
      </c>
      <c r="E105" s="60"/>
      <c r="F105" s="281">
        <f>D105*E105</f>
        <v>0</v>
      </c>
    </row>
    <row r="106" spans="1:6">
      <c r="A106" s="293"/>
      <c r="B106" s="56" t="s">
        <v>282</v>
      </c>
      <c r="C106" s="280" t="s">
        <v>8</v>
      </c>
      <c r="D106" s="281">
        <v>2</v>
      </c>
      <c r="E106" s="60"/>
      <c r="F106" s="281">
        <f>D106*E106</f>
        <v>0</v>
      </c>
    </row>
    <row r="107" spans="1:6">
      <c r="A107" s="293"/>
      <c r="B107" s="56" t="s">
        <v>395</v>
      </c>
      <c r="C107" s="280" t="s">
        <v>8</v>
      </c>
      <c r="D107" s="281">
        <v>5</v>
      </c>
      <c r="E107" s="60"/>
      <c r="F107" s="281">
        <f>D107*E107</f>
        <v>0</v>
      </c>
    </row>
    <row r="108" spans="1:6">
      <c r="A108" s="278"/>
      <c r="B108" s="290"/>
      <c r="C108" s="291"/>
      <c r="D108" s="291"/>
      <c r="E108" s="390"/>
      <c r="F108" s="276"/>
    </row>
    <row r="109" spans="1:6">
      <c r="A109" s="293" t="s">
        <v>418</v>
      </c>
      <c r="B109" s="56" t="s">
        <v>280</v>
      </c>
      <c r="C109" s="294"/>
      <c r="D109" s="281"/>
      <c r="E109" s="60"/>
      <c r="F109" s="281"/>
    </row>
    <row r="110" spans="1:6" ht="34.5" customHeight="1">
      <c r="A110" s="295"/>
      <c r="B110" s="297" t="s">
        <v>397</v>
      </c>
      <c r="C110" s="294"/>
      <c r="D110" s="281"/>
      <c r="E110" s="60"/>
      <c r="F110" s="281"/>
    </row>
    <row r="111" spans="1:6">
      <c r="A111" s="293"/>
      <c r="B111" s="56" t="s">
        <v>23</v>
      </c>
      <c r="C111" s="277"/>
      <c r="D111" s="277"/>
      <c r="E111" s="391"/>
      <c r="F111" s="277"/>
    </row>
    <row r="112" spans="1:6">
      <c r="A112" s="278"/>
      <c r="B112" s="56" t="s">
        <v>281</v>
      </c>
      <c r="C112" s="280" t="s">
        <v>8</v>
      </c>
      <c r="D112" s="281">
        <v>16</v>
      </c>
      <c r="E112" s="60"/>
      <c r="F112" s="281">
        <f>D112*E112</f>
        <v>0</v>
      </c>
    </row>
    <row r="113" spans="1:6">
      <c r="A113" s="278"/>
      <c r="B113" s="56" t="s">
        <v>282</v>
      </c>
      <c r="C113" s="280" t="s">
        <v>8</v>
      </c>
      <c r="D113" s="281">
        <v>2</v>
      </c>
      <c r="E113" s="60"/>
      <c r="F113" s="281">
        <f>D113*E113</f>
        <v>0</v>
      </c>
    </row>
    <row r="114" spans="1:6">
      <c r="A114" s="278"/>
      <c r="B114" s="56" t="s">
        <v>395</v>
      </c>
      <c r="C114" s="280" t="s">
        <v>8</v>
      </c>
      <c r="D114" s="281">
        <v>2</v>
      </c>
      <c r="E114" s="60"/>
      <c r="F114" s="281">
        <f>D114*E114</f>
        <v>0</v>
      </c>
    </row>
    <row r="115" spans="1:6">
      <c r="A115" s="278"/>
      <c r="B115" s="56"/>
      <c r="C115" s="280"/>
      <c r="D115" s="281"/>
      <c r="E115" s="60"/>
      <c r="F115" s="281"/>
    </row>
    <row r="116" spans="1:6">
      <c r="A116" s="272" t="s">
        <v>419</v>
      </c>
      <c r="B116" s="53" t="s">
        <v>375</v>
      </c>
      <c r="C116" s="268"/>
      <c r="D116" s="283"/>
      <c r="E116" s="59"/>
      <c r="F116" s="283"/>
    </row>
    <row r="117" spans="1:6" ht="56.25">
      <c r="A117" s="272"/>
      <c r="B117" s="273" t="s">
        <v>378</v>
      </c>
      <c r="C117" s="268"/>
      <c r="D117" s="283"/>
      <c r="E117" s="59"/>
      <c r="F117" s="283"/>
    </row>
    <row r="118" spans="1:6">
      <c r="A118" s="272"/>
      <c r="B118" s="57" t="s">
        <v>376</v>
      </c>
      <c r="C118" s="282" t="s">
        <v>13</v>
      </c>
      <c r="D118" s="283">
        <v>35</v>
      </c>
      <c r="E118" s="59"/>
      <c r="F118" s="283">
        <f>D118*E118</f>
        <v>0</v>
      </c>
    </row>
    <row r="119" spans="1:6">
      <c r="A119" s="278"/>
      <c r="B119" s="56"/>
      <c r="C119" s="280"/>
      <c r="D119" s="281"/>
      <c r="E119" s="60"/>
      <c r="F119" s="281"/>
    </row>
    <row r="120" spans="1:6">
      <c r="A120" s="272" t="s">
        <v>420</v>
      </c>
      <c r="B120" s="53" t="s">
        <v>421</v>
      </c>
      <c r="C120" s="268"/>
      <c r="D120" s="283"/>
      <c r="E120" s="59"/>
      <c r="F120" s="283"/>
    </row>
    <row r="121" spans="1:6" ht="45">
      <c r="A121" s="272"/>
      <c r="B121" s="273" t="s">
        <v>400</v>
      </c>
      <c r="C121" s="268"/>
      <c r="D121" s="283"/>
      <c r="E121" s="59"/>
      <c r="F121" s="283"/>
    </row>
    <row r="122" spans="1:6">
      <c r="A122" s="272"/>
      <c r="B122" s="57" t="s">
        <v>376</v>
      </c>
      <c r="C122" s="282" t="s">
        <v>13</v>
      </c>
      <c r="D122" s="283">
        <v>5</v>
      </c>
      <c r="E122" s="59"/>
      <c r="F122" s="283">
        <f>D122*E122</f>
        <v>0</v>
      </c>
    </row>
    <row r="123" spans="1:6">
      <c r="A123" s="278"/>
      <c r="B123" s="56"/>
      <c r="C123" s="280"/>
      <c r="D123" s="281"/>
      <c r="E123" s="60"/>
      <c r="F123" s="281"/>
    </row>
    <row r="124" spans="1:6">
      <c r="A124" s="272" t="s">
        <v>556</v>
      </c>
      <c r="B124" s="53" t="s">
        <v>404</v>
      </c>
      <c r="C124" s="268"/>
      <c r="D124" s="283"/>
      <c r="E124" s="59"/>
      <c r="F124" s="283"/>
    </row>
    <row r="125" spans="1:6" ht="67.5">
      <c r="A125" s="272"/>
      <c r="B125" s="273" t="s">
        <v>422</v>
      </c>
      <c r="C125" s="268"/>
      <c r="D125" s="283"/>
      <c r="E125" s="59"/>
      <c r="F125" s="283"/>
    </row>
    <row r="126" spans="1:6">
      <c r="A126" s="272"/>
      <c r="B126" s="57" t="s">
        <v>79</v>
      </c>
      <c r="C126" s="282" t="s">
        <v>77</v>
      </c>
      <c r="D126" s="283">
        <v>1</v>
      </c>
      <c r="E126" s="59"/>
      <c r="F126" s="283">
        <f>D126*E126</f>
        <v>0</v>
      </c>
    </row>
    <row r="127" spans="1:6">
      <c r="A127" s="272"/>
      <c r="B127" s="57"/>
      <c r="C127" s="282"/>
      <c r="D127" s="283"/>
      <c r="E127" s="59"/>
      <c r="F127" s="283"/>
    </row>
    <row r="128" spans="1:6">
      <c r="A128" s="272" t="s">
        <v>955</v>
      </c>
      <c r="B128" s="53" t="s">
        <v>956</v>
      </c>
      <c r="C128" s="286"/>
      <c r="D128" s="287"/>
      <c r="E128" s="389"/>
      <c r="F128" s="287"/>
    </row>
    <row r="129" spans="1:6" ht="56.25">
      <c r="A129" s="288"/>
      <c r="B129" s="57" t="s">
        <v>959</v>
      </c>
      <c r="C129" s="286"/>
      <c r="D129" s="287"/>
      <c r="E129" s="389"/>
      <c r="F129" s="287"/>
    </row>
    <row r="130" spans="1:6">
      <c r="A130" s="288"/>
      <c r="B130" s="57" t="s">
        <v>386</v>
      </c>
      <c r="C130" s="289" t="s">
        <v>21</v>
      </c>
      <c r="D130" s="283">
        <v>4</v>
      </c>
      <c r="E130" s="59"/>
      <c r="F130" s="283">
        <f>D130*E130</f>
        <v>0</v>
      </c>
    </row>
    <row r="131" spans="1:6">
      <c r="A131" s="278"/>
      <c r="B131" s="56"/>
      <c r="C131" s="298"/>
      <c r="D131" s="281"/>
      <c r="E131" s="281"/>
      <c r="F131" s="281"/>
    </row>
    <row r="132" spans="1:6">
      <c r="A132" s="278"/>
      <c r="B132" s="688" t="s">
        <v>423</v>
      </c>
      <c r="C132" s="688"/>
      <c r="D132" s="688"/>
      <c r="E132" s="283"/>
      <c r="F132" s="299">
        <f>SUM(F8:F131)</f>
        <v>0</v>
      </c>
    </row>
    <row r="133" spans="1:6" ht="12" customHeight="1">
      <c r="A133" s="300"/>
      <c r="B133" s="301"/>
      <c r="C133" s="301"/>
      <c r="D133" s="301"/>
      <c r="E133" s="299"/>
      <c r="F133" s="299"/>
    </row>
    <row r="134" spans="1:6" ht="12" customHeight="1">
      <c r="A134" s="278" t="s">
        <v>36</v>
      </c>
      <c r="B134" s="290" t="s">
        <v>42</v>
      </c>
      <c r="C134" s="274"/>
      <c r="D134" s="283"/>
      <c r="E134" s="283"/>
      <c r="F134" s="283"/>
    </row>
    <row r="135" spans="1:6" ht="12" customHeight="1">
      <c r="A135" s="278"/>
      <c r="B135" s="290"/>
      <c r="C135" s="274"/>
      <c r="D135" s="283"/>
      <c r="E135" s="283"/>
      <c r="F135" s="283"/>
    </row>
    <row r="136" spans="1:6" ht="12" customHeight="1">
      <c r="A136" s="293" t="s">
        <v>15</v>
      </c>
      <c r="B136" s="56" t="s">
        <v>170</v>
      </c>
      <c r="C136" s="274"/>
      <c r="D136" s="283"/>
      <c r="E136" s="283"/>
      <c r="F136" s="283"/>
    </row>
    <row r="137" spans="1:6" ht="67.5">
      <c r="A137" s="278"/>
      <c r="B137" s="297" t="s">
        <v>819</v>
      </c>
      <c r="C137" s="274"/>
      <c r="D137" s="283"/>
      <c r="E137" s="283"/>
      <c r="F137" s="283"/>
    </row>
    <row r="138" spans="1:6" ht="12" customHeight="1">
      <c r="A138" s="278"/>
      <c r="B138" s="57" t="s">
        <v>171</v>
      </c>
      <c r="C138" s="274" t="s">
        <v>21</v>
      </c>
      <c r="D138" s="283">
        <v>40</v>
      </c>
      <c r="E138" s="59"/>
      <c r="F138" s="283">
        <f>D138*E138</f>
        <v>0</v>
      </c>
    </row>
    <row r="139" spans="1:6" ht="12" customHeight="1">
      <c r="A139" s="278"/>
      <c r="B139" s="290"/>
      <c r="C139" s="274"/>
      <c r="D139" s="283"/>
      <c r="E139" s="59"/>
      <c r="F139" s="283"/>
    </row>
    <row r="140" spans="1:6" ht="12" customHeight="1">
      <c r="A140" s="293" t="s">
        <v>16</v>
      </c>
      <c r="B140" s="56" t="s">
        <v>172</v>
      </c>
      <c r="C140" s="274"/>
      <c r="D140" s="283"/>
      <c r="E140" s="59"/>
      <c r="F140" s="283"/>
    </row>
    <row r="141" spans="1:6" ht="36.75" customHeight="1">
      <c r="A141" s="278"/>
      <c r="B141" s="297" t="s">
        <v>424</v>
      </c>
      <c r="C141" s="274"/>
      <c r="D141" s="283"/>
      <c r="E141" s="59"/>
      <c r="F141" s="283"/>
    </row>
    <row r="142" spans="1:6" ht="12" customHeight="1">
      <c r="A142" s="278"/>
      <c r="B142" s="57" t="s">
        <v>70</v>
      </c>
      <c r="C142" s="274" t="s">
        <v>21</v>
      </c>
      <c r="D142" s="283">
        <v>170</v>
      </c>
      <c r="E142" s="59"/>
      <c r="F142" s="283">
        <f>D142*E142</f>
        <v>0</v>
      </c>
    </row>
    <row r="143" spans="1:6" ht="12" customHeight="1">
      <c r="A143" s="278"/>
      <c r="B143" s="290"/>
      <c r="C143" s="274"/>
      <c r="D143" s="283"/>
      <c r="E143" s="59"/>
      <c r="F143" s="283"/>
    </row>
    <row r="144" spans="1:6" ht="22.5">
      <c r="A144" s="293" t="s">
        <v>19</v>
      </c>
      <c r="B144" s="56" t="s">
        <v>827</v>
      </c>
      <c r="C144" s="274"/>
      <c r="D144" s="283"/>
      <c r="E144" s="59"/>
      <c r="F144" s="283"/>
    </row>
    <row r="145" spans="1:6" ht="78.75">
      <c r="A145" s="278"/>
      <c r="B145" s="297" t="s">
        <v>828</v>
      </c>
      <c r="C145" s="274"/>
      <c r="D145" s="283"/>
      <c r="E145" s="59"/>
      <c r="F145" s="283"/>
    </row>
    <row r="146" spans="1:6" ht="12" customHeight="1">
      <c r="A146" s="278"/>
      <c r="B146" s="57" t="s">
        <v>70</v>
      </c>
      <c r="C146" s="274"/>
      <c r="D146" s="283"/>
      <c r="E146" s="59"/>
      <c r="F146" s="283"/>
    </row>
    <row r="147" spans="1:6" ht="12" customHeight="1">
      <c r="A147" s="278"/>
      <c r="B147" s="52" t="s">
        <v>820</v>
      </c>
      <c r="C147" s="274" t="s">
        <v>21</v>
      </c>
      <c r="D147" s="283">
        <v>90</v>
      </c>
      <c r="E147" s="59"/>
      <c r="F147" s="283">
        <f>D147*E147</f>
        <v>0</v>
      </c>
    </row>
    <row r="148" spans="1:6" ht="12" customHeight="1">
      <c r="A148" s="278"/>
      <c r="B148" s="52" t="s">
        <v>821</v>
      </c>
      <c r="C148" s="274" t="s">
        <v>21</v>
      </c>
      <c r="D148" s="283">
        <v>10</v>
      </c>
      <c r="E148" s="59"/>
      <c r="F148" s="283">
        <f>D148*E148</f>
        <v>0</v>
      </c>
    </row>
    <row r="149" spans="1:6" ht="12" customHeight="1">
      <c r="A149" s="278"/>
      <c r="B149" s="52"/>
      <c r="C149" s="274"/>
      <c r="D149" s="283"/>
      <c r="E149" s="59"/>
      <c r="F149" s="283"/>
    </row>
    <row r="150" spans="1:6" ht="22.5">
      <c r="A150" s="293" t="s">
        <v>20</v>
      </c>
      <c r="B150" s="56" t="s">
        <v>429</v>
      </c>
      <c r="C150" s="274"/>
      <c r="D150" s="283"/>
      <c r="E150" s="59"/>
      <c r="F150" s="283"/>
    </row>
    <row r="151" spans="1:6" ht="67.5">
      <c r="A151" s="278"/>
      <c r="B151" s="52" t="s">
        <v>430</v>
      </c>
      <c r="C151" s="274"/>
      <c r="D151" s="283"/>
      <c r="E151" s="59"/>
      <c r="F151" s="283"/>
    </row>
    <row r="152" spans="1:6" ht="12" customHeight="1">
      <c r="A152" s="278"/>
      <c r="B152" s="57" t="s">
        <v>70</v>
      </c>
      <c r="C152" s="274" t="s">
        <v>21</v>
      </c>
      <c r="D152" s="283">
        <v>9</v>
      </c>
      <c r="E152" s="59"/>
      <c r="F152" s="283">
        <f>D152*E152</f>
        <v>0</v>
      </c>
    </row>
    <row r="153" spans="1:6" ht="12" customHeight="1">
      <c r="A153" s="278"/>
      <c r="B153" s="57"/>
      <c r="C153" s="274"/>
      <c r="D153" s="283"/>
      <c r="E153" s="59"/>
      <c r="F153" s="283"/>
    </row>
    <row r="154" spans="1:6" ht="22.5">
      <c r="A154" s="293" t="s">
        <v>82</v>
      </c>
      <c r="B154" s="56" t="s">
        <v>432</v>
      </c>
      <c r="C154" s="274"/>
      <c r="D154" s="283"/>
      <c r="E154" s="59"/>
      <c r="F154" s="283"/>
    </row>
    <row r="155" spans="1:6" ht="56.25">
      <c r="A155" s="278"/>
      <c r="B155" s="52" t="s">
        <v>433</v>
      </c>
      <c r="C155" s="274"/>
      <c r="D155" s="283"/>
      <c r="E155" s="59"/>
      <c r="F155" s="283"/>
    </row>
    <row r="156" spans="1:6" ht="12" customHeight="1">
      <c r="A156" s="278"/>
      <c r="B156" s="57" t="s">
        <v>70</v>
      </c>
      <c r="C156" s="274" t="s">
        <v>21</v>
      </c>
      <c r="D156" s="283">
        <v>40</v>
      </c>
      <c r="E156" s="59"/>
      <c r="F156" s="283">
        <f>D156*E156</f>
        <v>0</v>
      </c>
    </row>
    <row r="157" spans="1:6" ht="12" customHeight="1">
      <c r="A157" s="278"/>
      <c r="B157" s="52"/>
      <c r="C157" s="274"/>
      <c r="D157" s="283"/>
      <c r="E157" s="59"/>
      <c r="F157" s="283"/>
    </row>
    <row r="158" spans="1:6" ht="12" customHeight="1">
      <c r="A158" s="293" t="s">
        <v>83</v>
      </c>
      <c r="B158" s="56" t="s">
        <v>428</v>
      </c>
      <c r="C158" s="274"/>
      <c r="D158" s="283"/>
      <c r="E158" s="59"/>
      <c r="F158" s="283"/>
    </row>
    <row r="159" spans="1:6" ht="81" customHeight="1">
      <c r="A159" s="278"/>
      <c r="B159" s="52" t="s">
        <v>431</v>
      </c>
      <c r="C159" s="274"/>
      <c r="D159" s="283"/>
      <c r="E159" s="59"/>
      <c r="F159" s="283"/>
    </row>
    <row r="160" spans="1:6" ht="12" customHeight="1">
      <c r="A160" s="278"/>
      <c r="B160" s="57" t="s">
        <v>70</v>
      </c>
      <c r="C160" s="274"/>
      <c r="D160" s="283"/>
      <c r="E160" s="59"/>
      <c r="F160" s="283"/>
    </row>
    <row r="161" spans="1:6" ht="12" customHeight="1">
      <c r="A161" s="278"/>
      <c r="B161" s="52" t="s">
        <v>820</v>
      </c>
      <c r="C161" s="274" t="s">
        <v>21</v>
      </c>
      <c r="D161" s="283">
        <v>18</v>
      </c>
      <c r="E161" s="59"/>
      <c r="F161" s="283">
        <f>D161*E161</f>
        <v>0</v>
      </c>
    </row>
    <row r="162" spans="1:6" ht="12" customHeight="1">
      <c r="A162" s="278"/>
      <c r="B162" s="52" t="s">
        <v>821</v>
      </c>
      <c r="C162" s="274" t="s">
        <v>21</v>
      </c>
      <c r="D162" s="283">
        <v>2</v>
      </c>
      <c r="E162" s="59"/>
      <c r="F162" s="283">
        <f>D162*E162</f>
        <v>0</v>
      </c>
    </row>
    <row r="163" spans="1:6" ht="12" customHeight="1">
      <c r="A163" s="278"/>
      <c r="B163" s="57"/>
      <c r="C163" s="274"/>
      <c r="D163" s="283"/>
      <c r="E163" s="59"/>
      <c r="F163" s="283"/>
    </row>
    <row r="164" spans="1:6" ht="12" customHeight="1">
      <c r="A164" s="293" t="s">
        <v>178</v>
      </c>
      <c r="B164" s="297" t="s">
        <v>426</v>
      </c>
      <c r="C164" s="302"/>
      <c r="D164" s="303"/>
      <c r="E164" s="392"/>
      <c r="F164" s="303"/>
    </row>
    <row r="165" spans="1:6" ht="56.25">
      <c r="A165" s="293"/>
      <c r="B165" s="297" t="s">
        <v>427</v>
      </c>
      <c r="C165" s="302"/>
      <c r="D165" s="303"/>
      <c r="E165" s="392"/>
      <c r="F165" s="303"/>
    </row>
    <row r="166" spans="1:6" ht="12" customHeight="1">
      <c r="A166" s="293"/>
      <c r="B166" s="297" t="s">
        <v>425</v>
      </c>
      <c r="C166" s="302" t="s">
        <v>21</v>
      </c>
      <c r="D166" s="303">
        <v>80</v>
      </c>
      <c r="E166" s="392"/>
      <c r="F166" s="283">
        <f>D166*E166</f>
        <v>0</v>
      </c>
    </row>
    <row r="167" spans="1:6" ht="12" customHeight="1">
      <c r="A167" s="278"/>
      <c r="B167" s="57"/>
      <c r="C167" s="274"/>
      <c r="D167" s="283"/>
      <c r="E167" s="59"/>
      <c r="F167" s="283"/>
    </row>
    <row r="168" spans="1:6" ht="12" customHeight="1">
      <c r="A168" s="293" t="s">
        <v>678</v>
      </c>
      <c r="B168" s="297" t="s">
        <v>91</v>
      </c>
      <c r="C168" s="302"/>
      <c r="D168" s="283"/>
      <c r="E168" s="59"/>
      <c r="F168" s="283"/>
    </row>
    <row r="169" spans="1:6" ht="56.25">
      <c r="A169" s="293"/>
      <c r="B169" s="297" t="s">
        <v>960</v>
      </c>
      <c r="C169" s="302"/>
      <c r="D169" s="283"/>
      <c r="E169" s="59"/>
      <c r="F169" s="283"/>
    </row>
    <row r="170" spans="1:6" ht="12" customHeight="1">
      <c r="A170" s="293"/>
      <c r="B170" s="297" t="s">
        <v>425</v>
      </c>
      <c r="C170" s="302" t="s">
        <v>21</v>
      </c>
      <c r="D170" s="283">
        <v>40</v>
      </c>
      <c r="E170" s="59"/>
      <c r="F170" s="283">
        <f>D170*E170</f>
        <v>0</v>
      </c>
    </row>
    <row r="171" spans="1:6" ht="12" customHeight="1">
      <c r="A171" s="278"/>
      <c r="B171" s="57"/>
      <c r="C171" s="274"/>
      <c r="D171" s="283"/>
      <c r="E171" s="59"/>
      <c r="F171" s="283"/>
    </row>
    <row r="172" spans="1:6" ht="12" customHeight="1">
      <c r="A172" s="293" t="s">
        <v>682</v>
      </c>
      <c r="B172" s="297" t="s">
        <v>822</v>
      </c>
      <c r="C172" s="302"/>
      <c r="D172" s="303"/>
      <c r="E172" s="392"/>
      <c r="F172" s="303"/>
    </row>
    <row r="173" spans="1:6" ht="22.5">
      <c r="A173" s="293"/>
      <c r="B173" s="297" t="s">
        <v>802</v>
      </c>
      <c r="C173" s="302"/>
      <c r="D173" s="303"/>
      <c r="E173" s="392"/>
      <c r="F173" s="303"/>
    </row>
    <row r="174" spans="1:6" ht="12" customHeight="1">
      <c r="A174" s="293"/>
      <c r="B174" s="297" t="s">
        <v>149</v>
      </c>
      <c r="C174" s="302" t="s">
        <v>21</v>
      </c>
      <c r="D174" s="303">
        <v>10</v>
      </c>
      <c r="E174" s="392"/>
      <c r="F174" s="283">
        <f>D174*E174</f>
        <v>0</v>
      </c>
    </row>
    <row r="175" spans="1:6" ht="12" customHeight="1">
      <c r="A175" s="278"/>
      <c r="B175" s="57"/>
      <c r="C175" s="274"/>
      <c r="D175" s="283"/>
      <c r="E175" s="59"/>
      <c r="F175" s="283"/>
    </row>
    <row r="176" spans="1:6" ht="12" customHeight="1">
      <c r="A176" s="293" t="s">
        <v>683</v>
      </c>
      <c r="B176" s="297" t="s">
        <v>226</v>
      </c>
      <c r="C176" s="302"/>
      <c r="D176" s="303"/>
      <c r="E176" s="392"/>
      <c r="F176" s="303"/>
    </row>
    <row r="177" spans="1:6" ht="35.25" customHeight="1">
      <c r="A177" s="293"/>
      <c r="B177" s="297" t="s">
        <v>435</v>
      </c>
      <c r="C177" s="302"/>
      <c r="D177" s="303"/>
      <c r="E177" s="392"/>
      <c r="F177" s="303"/>
    </row>
    <row r="178" spans="1:6" ht="12" customHeight="1">
      <c r="A178" s="293"/>
      <c r="B178" s="297" t="s">
        <v>434</v>
      </c>
      <c r="C178" s="302" t="s">
        <v>21</v>
      </c>
      <c r="D178" s="303">
        <v>249</v>
      </c>
      <c r="E178" s="392"/>
      <c r="F178" s="283">
        <f>D178*E178</f>
        <v>0</v>
      </c>
    </row>
    <row r="179" spans="1:6" ht="12" customHeight="1">
      <c r="A179" s="278"/>
      <c r="B179" s="57"/>
      <c r="C179" s="274"/>
      <c r="D179" s="283"/>
      <c r="E179" s="59"/>
      <c r="F179" s="283"/>
    </row>
    <row r="180" spans="1:6" ht="12" customHeight="1">
      <c r="A180" s="272"/>
      <c r="B180" s="688" t="s">
        <v>679</v>
      </c>
      <c r="C180" s="688"/>
      <c r="D180" s="688"/>
      <c r="E180" s="59"/>
      <c r="F180" s="299">
        <f>SUM(F134:F179)</f>
        <v>0</v>
      </c>
    </row>
    <row r="181" spans="1:6" ht="12" customHeight="1">
      <c r="A181" s="293"/>
      <c r="B181" s="56"/>
      <c r="C181" s="274"/>
      <c r="D181" s="283"/>
      <c r="E181" s="59"/>
      <c r="F181" s="283"/>
    </row>
    <row r="182" spans="1:6" ht="12" customHeight="1">
      <c r="A182" s="278" t="s">
        <v>37</v>
      </c>
      <c r="B182" s="290" t="s">
        <v>113</v>
      </c>
      <c r="C182" s="274"/>
      <c r="D182" s="283"/>
      <c r="E182" s="59"/>
      <c r="F182" s="283"/>
    </row>
    <row r="183" spans="1:6" ht="12" customHeight="1">
      <c r="A183" s="272"/>
      <c r="B183" s="297"/>
      <c r="C183" s="274"/>
      <c r="D183" s="283"/>
      <c r="E183" s="59"/>
      <c r="F183" s="283"/>
    </row>
    <row r="184" spans="1:6" ht="12" customHeight="1">
      <c r="A184" s="293" t="s">
        <v>10</v>
      </c>
      <c r="B184" s="297" t="s">
        <v>92</v>
      </c>
      <c r="C184" s="302"/>
      <c r="D184" s="303"/>
      <c r="E184" s="392"/>
      <c r="F184" s="303"/>
    </row>
    <row r="185" spans="1:6" ht="56.25">
      <c r="A185" s="293"/>
      <c r="B185" s="297" t="s">
        <v>436</v>
      </c>
      <c r="C185" s="302"/>
      <c r="D185" s="303"/>
      <c r="E185" s="392"/>
      <c r="F185" s="303"/>
    </row>
    <row r="186" spans="1:6" ht="12" customHeight="1">
      <c r="A186" s="293"/>
      <c r="B186" s="297" t="s">
        <v>93</v>
      </c>
      <c r="C186" s="302" t="s">
        <v>21</v>
      </c>
      <c r="D186" s="303">
        <v>5.5</v>
      </c>
      <c r="E186" s="392"/>
      <c r="F186" s="283">
        <f>D186*E186</f>
        <v>0</v>
      </c>
    </row>
    <row r="187" spans="1:6" ht="12" customHeight="1">
      <c r="A187" s="293"/>
      <c r="B187" s="297" t="s">
        <v>114</v>
      </c>
      <c r="C187" s="302" t="s">
        <v>2</v>
      </c>
      <c r="D187" s="303">
        <v>15</v>
      </c>
      <c r="E187" s="392"/>
      <c r="F187" s="283">
        <f>D187*E187</f>
        <v>0</v>
      </c>
    </row>
    <row r="188" spans="1:6" ht="12" customHeight="1">
      <c r="A188" s="272"/>
      <c r="B188" s="297"/>
      <c r="C188" s="274"/>
      <c r="D188" s="283"/>
      <c r="E188" s="59"/>
      <c r="F188" s="283"/>
    </row>
    <row r="189" spans="1:6" ht="12" customHeight="1">
      <c r="A189" s="293" t="s">
        <v>11</v>
      </c>
      <c r="B189" s="297" t="s">
        <v>437</v>
      </c>
      <c r="C189" s="302"/>
      <c r="D189" s="303"/>
      <c r="E189" s="392"/>
      <c r="F189" s="303"/>
    </row>
    <row r="190" spans="1:6" ht="48.75" customHeight="1">
      <c r="A190" s="293"/>
      <c r="B190" s="297" t="s">
        <v>438</v>
      </c>
      <c r="C190" s="302"/>
      <c r="D190" s="303"/>
      <c r="E190" s="392"/>
      <c r="F190" s="303"/>
    </row>
    <row r="191" spans="1:6" ht="12" customHeight="1">
      <c r="A191" s="293"/>
      <c r="B191" s="297" t="s">
        <v>93</v>
      </c>
      <c r="C191" s="302" t="s">
        <v>21</v>
      </c>
      <c r="D191" s="303">
        <v>31</v>
      </c>
      <c r="E191" s="392"/>
      <c r="F191" s="283">
        <f>D191*E191</f>
        <v>0</v>
      </c>
    </row>
    <row r="192" spans="1:6" ht="12" customHeight="1">
      <c r="A192" s="293"/>
      <c r="B192" s="297" t="s">
        <v>114</v>
      </c>
      <c r="C192" s="302" t="s">
        <v>2</v>
      </c>
      <c r="D192" s="303">
        <v>135</v>
      </c>
      <c r="E192" s="392"/>
      <c r="F192" s="283">
        <f>D192*E192</f>
        <v>0</v>
      </c>
    </row>
    <row r="193" spans="1:6" ht="12" customHeight="1">
      <c r="A193" s="293"/>
      <c r="B193" s="297"/>
      <c r="C193" s="302"/>
      <c r="D193" s="303"/>
      <c r="E193" s="392"/>
      <c r="F193" s="283"/>
    </row>
    <row r="194" spans="1:6" ht="12" customHeight="1">
      <c r="A194" s="293" t="s">
        <v>24</v>
      </c>
      <c r="B194" s="297" t="s">
        <v>823</v>
      </c>
      <c r="C194" s="302"/>
      <c r="D194" s="303"/>
      <c r="E194" s="392"/>
      <c r="F194" s="303"/>
    </row>
    <row r="195" spans="1:6" ht="56.25">
      <c r="A195" s="293"/>
      <c r="B195" s="297" t="s">
        <v>825</v>
      </c>
      <c r="C195" s="302"/>
      <c r="D195" s="303"/>
      <c r="E195" s="392"/>
      <c r="F195" s="303"/>
    </row>
    <row r="196" spans="1:6" ht="12" customHeight="1">
      <c r="A196" s="293"/>
      <c r="B196" s="297" t="s">
        <v>93</v>
      </c>
      <c r="C196" s="302" t="s">
        <v>21</v>
      </c>
      <c r="D196" s="303">
        <v>9</v>
      </c>
      <c r="E196" s="392"/>
      <c r="F196" s="283">
        <f>D196*E196</f>
        <v>0</v>
      </c>
    </row>
    <row r="197" spans="1:6" ht="12" customHeight="1">
      <c r="A197" s="293"/>
      <c r="B197" s="297" t="s">
        <v>114</v>
      </c>
      <c r="C197" s="302" t="s">
        <v>2</v>
      </c>
      <c r="D197" s="303">
        <v>40</v>
      </c>
      <c r="E197" s="392"/>
      <c r="F197" s="283">
        <f>D197*E197</f>
        <v>0</v>
      </c>
    </row>
    <row r="198" spans="1:6" ht="12" customHeight="1">
      <c r="A198" s="293"/>
      <c r="B198" s="297"/>
      <c r="C198" s="302"/>
      <c r="D198" s="303"/>
      <c r="E198" s="392"/>
      <c r="F198" s="283"/>
    </row>
    <row r="199" spans="1:6" ht="12" customHeight="1">
      <c r="A199" s="293" t="s">
        <v>88</v>
      </c>
      <c r="B199" s="297" t="s">
        <v>824</v>
      </c>
      <c r="C199" s="302"/>
      <c r="D199" s="303"/>
      <c r="E199" s="392"/>
      <c r="F199" s="303"/>
    </row>
    <row r="200" spans="1:6" ht="45">
      <c r="A200" s="293"/>
      <c r="B200" s="297" t="s">
        <v>826</v>
      </c>
      <c r="C200" s="302"/>
      <c r="D200" s="303"/>
      <c r="E200" s="392"/>
      <c r="F200" s="303"/>
    </row>
    <row r="201" spans="1:6" ht="12" customHeight="1">
      <c r="A201" s="293"/>
      <c r="B201" s="297" t="s">
        <v>93</v>
      </c>
      <c r="C201" s="302" t="s">
        <v>21</v>
      </c>
      <c r="D201" s="303">
        <v>8</v>
      </c>
      <c r="E201" s="392"/>
      <c r="F201" s="283">
        <f>D201*E201</f>
        <v>0</v>
      </c>
    </row>
    <row r="202" spans="1:6" ht="12" customHeight="1">
      <c r="A202" s="293"/>
      <c r="B202" s="297" t="s">
        <v>114</v>
      </c>
      <c r="C202" s="302" t="s">
        <v>2</v>
      </c>
      <c r="D202" s="303">
        <v>15</v>
      </c>
      <c r="E202" s="392"/>
      <c r="F202" s="283">
        <f>D202*E202</f>
        <v>0</v>
      </c>
    </row>
    <row r="203" spans="1:6" ht="12" customHeight="1">
      <c r="A203" s="272"/>
      <c r="B203" s="297"/>
      <c r="C203" s="274"/>
      <c r="D203" s="283"/>
      <c r="E203" s="59"/>
      <c r="F203" s="283"/>
    </row>
    <row r="204" spans="1:6" ht="12" customHeight="1">
      <c r="A204" s="293" t="s">
        <v>231</v>
      </c>
      <c r="B204" s="297" t="s">
        <v>439</v>
      </c>
      <c r="C204" s="302"/>
      <c r="D204" s="303"/>
      <c r="E204" s="392"/>
      <c r="F204" s="303"/>
    </row>
    <row r="205" spans="1:6" ht="56.25">
      <c r="A205" s="293"/>
      <c r="B205" s="297" t="s">
        <v>440</v>
      </c>
      <c r="C205" s="302"/>
      <c r="D205" s="303"/>
      <c r="E205" s="392"/>
      <c r="F205" s="303"/>
    </row>
    <row r="206" spans="1:6" ht="12" customHeight="1">
      <c r="A206" s="293"/>
      <c r="B206" s="297" t="s">
        <v>93</v>
      </c>
      <c r="C206" s="302" t="s">
        <v>21</v>
      </c>
      <c r="D206" s="303">
        <v>2</v>
      </c>
      <c r="E206" s="392"/>
      <c r="F206" s="283">
        <f>D206*E206</f>
        <v>0</v>
      </c>
    </row>
    <row r="207" spans="1:6" ht="12" customHeight="1">
      <c r="A207" s="293"/>
      <c r="B207" s="297" t="s">
        <v>114</v>
      </c>
      <c r="C207" s="302" t="s">
        <v>2</v>
      </c>
      <c r="D207" s="303">
        <v>2</v>
      </c>
      <c r="E207" s="392"/>
      <c r="F207" s="283">
        <f>D207*E207</f>
        <v>0</v>
      </c>
    </row>
    <row r="208" spans="1:6" ht="12" customHeight="1">
      <c r="A208" s="272"/>
      <c r="B208" s="297"/>
      <c r="C208" s="274"/>
      <c r="D208" s="283"/>
      <c r="E208" s="59"/>
      <c r="F208" s="283"/>
    </row>
    <row r="209" spans="1:6" ht="12" customHeight="1">
      <c r="A209" s="293" t="s">
        <v>232</v>
      </c>
      <c r="B209" s="297" t="s">
        <v>174</v>
      </c>
      <c r="C209" s="302"/>
      <c r="D209" s="303"/>
      <c r="E209" s="392"/>
      <c r="F209" s="303"/>
    </row>
    <row r="210" spans="1:6" ht="57" customHeight="1">
      <c r="A210" s="293"/>
      <c r="B210" s="297" t="s">
        <v>441</v>
      </c>
      <c r="C210" s="302"/>
      <c r="D210" s="303"/>
      <c r="E210" s="392"/>
      <c r="F210" s="303"/>
    </row>
    <row r="211" spans="1:6" ht="12" customHeight="1">
      <c r="A211" s="293"/>
      <c r="B211" s="297" t="s">
        <v>93</v>
      </c>
      <c r="C211" s="302" t="s">
        <v>21</v>
      </c>
      <c r="D211" s="303">
        <v>25</v>
      </c>
      <c r="E211" s="392"/>
      <c r="F211" s="283">
        <f>D211*E211</f>
        <v>0</v>
      </c>
    </row>
    <row r="212" spans="1:6" ht="12" customHeight="1">
      <c r="A212" s="293"/>
      <c r="B212" s="297" t="s">
        <v>114</v>
      </c>
      <c r="C212" s="302" t="s">
        <v>2</v>
      </c>
      <c r="D212" s="303">
        <v>8</v>
      </c>
      <c r="E212" s="392"/>
      <c r="F212" s="283">
        <f>D212*E212</f>
        <v>0</v>
      </c>
    </row>
    <row r="213" spans="1:6" ht="12" customHeight="1">
      <c r="A213" s="293"/>
      <c r="B213" s="297"/>
      <c r="C213" s="302"/>
      <c r="D213" s="303"/>
      <c r="E213" s="392"/>
      <c r="F213" s="283"/>
    </row>
    <row r="214" spans="1:6" ht="12" customHeight="1">
      <c r="A214" s="293" t="s">
        <v>236</v>
      </c>
      <c r="B214" s="297" t="s">
        <v>446</v>
      </c>
      <c r="C214" s="302"/>
      <c r="D214" s="303"/>
      <c r="E214" s="392"/>
      <c r="F214" s="303"/>
    </row>
    <row r="215" spans="1:6" ht="56.25">
      <c r="A215" s="293"/>
      <c r="B215" s="297" t="s">
        <v>447</v>
      </c>
      <c r="C215" s="302"/>
      <c r="D215" s="303"/>
      <c r="E215" s="392"/>
      <c r="F215" s="303"/>
    </row>
    <row r="216" spans="1:6" ht="12" customHeight="1">
      <c r="A216" s="293"/>
      <c r="B216" s="297" t="s">
        <v>93</v>
      </c>
      <c r="C216" s="302" t="s">
        <v>21</v>
      </c>
      <c r="D216" s="303">
        <v>6</v>
      </c>
      <c r="E216" s="392"/>
      <c r="F216" s="283">
        <f>D216*E216</f>
        <v>0</v>
      </c>
    </row>
    <row r="217" spans="1:6" ht="12" customHeight="1">
      <c r="A217" s="293"/>
      <c r="B217" s="297" t="s">
        <v>114</v>
      </c>
      <c r="C217" s="302" t="s">
        <v>2</v>
      </c>
      <c r="D217" s="303">
        <v>19</v>
      </c>
      <c r="E217" s="392"/>
      <c r="F217" s="283">
        <f>D217*E217</f>
        <v>0</v>
      </c>
    </row>
    <row r="218" spans="1:6" ht="12" customHeight="1">
      <c r="A218" s="272"/>
      <c r="B218" s="297"/>
      <c r="C218" s="274"/>
      <c r="D218" s="283"/>
      <c r="E218" s="59"/>
      <c r="F218" s="283"/>
    </row>
    <row r="219" spans="1:6" ht="12" customHeight="1">
      <c r="A219" s="293" t="s">
        <v>325</v>
      </c>
      <c r="B219" s="297" t="s">
        <v>442</v>
      </c>
      <c r="C219" s="302"/>
      <c r="D219" s="303"/>
      <c r="E219" s="392"/>
      <c r="F219" s="303"/>
    </row>
    <row r="220" spans="1:6" ht="67.5">
      <c r="A220" s="293"/>
      <c r="B220" s="297" t="s">
        <v>443</v>
      </c>
      <c r="C220" s="302"/>
      <c r="D220" s="303"/>
      <c r="E220" s="392"/>
      <c r="F220" s="303"/>
    </row>
    <row r="221" spans="1:6" ht="12" customHeight="1">
      <c r="A221" s="293"/>
      <c r="B221" s="297" t="s">
        <v>444</v>
      </c>
      <c r="C221" s="302" t="s">
        <v>21</v>
      </c>
      <c r="D221" s="303">
        <v>19</v>
      </c>
      <c r="E221" s="392"/>
      <c r="F221" s="283">
        <f>D221*E221</f>
        <v>0</v>
      </c>
    </row>
    <row r="222" spans="1:6" ht="12" customHeight="1">
      <c r="A222" s="293"/>
      <c r="B222" s="297" t="s">
        <v>445</v>
      </c>
      <c r="C222" s="302" t="s">
        <v>21</v>
      </c>
      <c r="D222" s="303">
        <v>2.5</v>
      </c>
      <c r="E222" s="392"/>
      <c r="F222" s="283">
        <f>D222*E222</f>
        <v>0</v>
      </c>
    </row>
    <row r="223" spans="1:6" ht="12" customHeight="1">
      <c r="A223" s="293"/>
      <c r="B223" s="297" t="s">
        <v>114</v>
      </c>
      <c r="C223" s="302" t="s">
        <v>2</v>
      </c>
      <c r="D223" s="303">
        <v>130</v>
      </c>
      <c r="E223" s="392"/>
      <c r="F223" s="283">
        <f>D223*E223</f>
        <v>0</v>
      </c>
    </row>
    <row r="224" spans="1:6" ht="12" customHeight="1">
      <c r="A224" s="272"/>
      <c r="B224" s="297"/>
      <c r="C224" s="274"/>
      <c r="D224" s="283"/>
      <c r="E224" s="59"/>
      <c r="F224" s="283"/>
    </row>
    <row r="225" spans="1:6" ht="12" customHeight="1">
      <c r="A225" s="293" t="s">
        <v>326</v>
      </c>
      <c r="B225" s="297" t="s">
        <v>227</v>
      </c>
      <c r="C225" s="302"/>
      <c r="D225" s="303"/>
      <c r="E225" s="392"/>
      <c r="F225" s="303"/>
    </row>
    <row r="226" spans="1:6" ht="56.25">
      <c r="A226" s="293"/>
      <c r="B226" s="297" t="s">
        <v>448</v>
      </c>
      <c r="C226" s="302"/>
      <c r="D226" s="303"/>
      <c r="E226" s="392"/>
      <c r="F226" s="303"/>
    </row>
    <row r="227" spans="1:6" ht="12" customHeight="1">
      <c r="A227" s="293"/>
      <c r="B227" s="297" t="s">
        <v>444</v>
      </c>
      <c r="C227" s="302" t="s">
        <v>21</v>
      </c>
      <c r="D227" s="303">
        <v>19.5</v>
      </c>
      <c r="E227" s="392"/>
      <c r="F227" s="283">
        <f>D227*E227</f>
        <v>0</v>
      </c>
    </row>
    <row r="228" spans="1:6" ht="12" customHeight="1">
      <c r="A228" s="293"/>
      <c r="B228" s="297" t="s">
        <v>114</v>
      </c>
      <c r="C228" s="302" t="s">
        <v>2</v>
      </c>
      <c r="D228" s="303">
        <v>165</v>
      </c>
      <c r="E228" s="392"/>
      <c r="F228" s="283">
        <f>D228*E228</f>
        <v>0</v>
      </c>
    </row>
    <row r="229" spans="1:6" ht="12" customHeight="1">
      <c r="A229" s="272"/>
      <c r="B229" s="297"/>
      <c r="C229" s="274"/>
      <c r="D229" s="283"/>
      <c r="E229" s="59"/>
      <c r="F229" s="283"/>
    </row>
    <row r="230" spans="1:6" ht="12" customHeight="1">
      <c r="A230" s="293" t="s">
        <v>801</v>
      </c>
      <c r="B230" s="297" t="s">
        <v>449</v>
      </c>
      <c r="C230" s="302"/>
      <c r="D230" s="303"/>
      <c r="E230" s="392"/>
      <c r="F230" s="303"/>
    </row>
    <row r="231" spans="1:6" ht="45.75" customHeight="1">
      <c r="A231" s="293"/>
      <c r="B231" s="297" t="s">
        <v>228</v>
      </c>
      <c r="C231" s="302"/>
      <c r="D231" s="303"/>
      <c r="E231" s="392"/>
      <c r="F231" s="303"/>
    </row>
    <row r="232" spans="1:6" ht="12" customHeight="1">
      <c r="A232" s="293"/>
      <c r="B232" s="297" t="s">
        <v>93</v>
      </c>
      <c r="C232" s="302" t="s">
        <v>21</v>
      </c>
      <c r="D232" s="303">
        <v>6</v>
      </c>
      <c r="E232" s="392"/>
      <c r="F232" s="283">
        <f>D232*E232</f>
        <v>0</v>
      </c>
    </row>
    <row r="233" spans="1:6" ht="12" customHeight="1">
      <c r="A233" s="293"/>
      <c r="B233" s="297" t="s">
        <v>114</v>
      </c>
      <c r="C233" s="302" t="s">
        <v>2</v>
      </c>
      <c r="D233" s="303">
        <v>40</v>
      </c>
      <c r="E233" s="392"/>
      <c r="F233" s="283">
        <f>D233*E233</f>
        <v>0</v>
      </c>
    </row>
    <row r="234" spans="1:6" ht="12" customHeight="1">
      <c r="A234" s="272"/>
      <c r="B234" s="297"/>
      <c r="C234" s="274"/>
      <c r="D234" s="283"/>
      <c r="E234" s="59"/>
      <c r="F234" s="283"/>
    </row>
    <row r="235" spans="1:6" ht="12" customHeight="1">
      <c r="A235" s="293" t="s">
        <v>831</v>
      </c>
      <c r="B235" s="297" t="s">
        <v>829</v>
      </c>
      <c r="C235" s="302"/>
      <c r="D235" s="303"/>
      <c r="E235" s="392"/>
      <c r="F235" s="303"/>
    </row>
    <row r="236" spans="1:6" ht="57.75" customHeight="1">
      <c r="A236" s="293"/>
      <c r="B236" s="297" t="s">
        <v>830</v>
      </c>
      <c r="C236" s="302"/>
      <c r="D236" s="303"/>
      <c r="E236" s="392"/>
      <c r="F236" s="303"/>
    </row>
    <row r="237" spans="1:6" ht="12" customHeight="1">
      <c r="A237" s="293"/>
      <c r="B237" s="297" t="s">
        <v>444</v>
      </c>
      <c r="C237" s="302" t="s">
        <v>21</v>
      </c>
      <c r="D237" s="303">
        <v>11</v>
      </c>
      <c r="E237" s="392"/>
      <c r="F237" s="283">
        <f>D237*E237</f>
        <v>0</v>
      </c>
    </row>
    <row r="238" spans="1:6" ht="12" customHeight="1">
      <c r="A238" s="293"/>
      <c r="B238" s="297" t="s">
        <v>114</v>
      </c>
      <c r="C238" s="302" t="s">
        <v>2</v>
      </c>
      <c r="D238" s="303">
        <v>70</v>
      </c>
      <c r="E238" s="392"/>
      <c r="F238" s="283">
        <f>D238*E238</f>
        <v>0</v>
      </c>
    </row>
    <row r="239" spans="1:6" ht="12" customHeight="1">
      <c r="A239" s="272"/>
      <c r="B239" s="297"/>
      <c r="C239" s="274"/>
      <c r="D239" s="283"/>
      <c r="E239" s="59"/>
      <c r="F239" s="283"/>
    </row>
    <row r="240" spans="1:6" ht="12" customHeight="1">
      <c r="A240" s="293" t="s">
        <v>832</v>
      </c>
      <c r="B240" s="297" t="s">
        <v>450</v>
      </c>
      <c r="C240" s="302"/>
      <c r="D240" s="303"/>
      <c r="E240" s="392"/>
      <c r="F240" s="303"/>
    </row>
    <row r="241" spans="1:6" ht="56.25">
      <c r="A241" s="293"/>
      <c r="B241" s="297" t="s">
        <v>451</v>
      </c>
      <c r="C241" s="302"/>
      <c r="D241" s="303"/>
      <c r="E241" s="392"/>
      <c r="F241" s="303"/>
    </row>
    <row r="242" spans="1:6" ht="12" customHeight="1">
      <c r="A242" s="293"/>
      <c r="B242" s="297" t="s">
        <v>444</v>
      </c>
      <c r="C242" s="302" t="s">
        <v>21</v>
      </c>
      <c r="D242" s="303">
        <v>55</v>
      </c>
      <c r="E242" s="392"/>
      <c r="F242" s="283">
        <f>D242*E242</f>
        <v>0</v>
      </c>
    </row>
    <row r="243" spans="1:6" ht="12" customHeight="1">
      <c r="A243" s="293"/>
      <c r="B243" s="297" t="s">
        <v>114</v>
      </c>
      <c r="C243" s="302" t="s">
        <v>2</v>
      </c>
      <c r="D243" s="303">
        <v>345</v>
      </c>
      <c r="E243" s="392"/>
      <c r="F243" s="283">
        <f>D243*E243</f>
        <v>0</v>
      </c>
    </row>
    <row r="244" spans="1:6" ht="12" customHeight="1">
      <c r="A244" s="272"/>
      <c r="B244" s="297"/>
      <c r="C244" s="274"/>
      <c r="D244" s="283"/>
      <c r="E244" s="59"/>
      <c r="F244" s="283"/>
    </row>
    <row r="245" spans="1:6" ht="12" customHeight="1">
      <c r="A245" s="293" t="s">
        <v>833</v>
      </c>
      <c r="B245" s="297" t="s">
        <v>229</v>
      </c>
      <c r="C245" s="302"/>
      <c r="D245" s="303"/>
      <c r="E245" s="392"/>
      <c r="F245" s="303"/>
    </row>
    <row r="246" spans="1:6" ht="45.75" customHeight="1">
      <c r="A246" s="293"/>
      <c r="B246" s="297" t="s">
        <v>452</v>
      </c>
      <c r="C246" s="302"/>
      <c r="D246" s="303"/>
      <c r="E246" s="392"/>
      <c r="F246" s="303"/>
    </row>
    <row r="247" spans="1:6" ht="12" customHeight="1">
      <c r="A247" s="293"/>
      <c r="B247" s="297" t="s">
        <v>93</v>
      </c>
      <c r="C247" s="302" t="s">
        <v>21</v>
      </c>
      <c r="D247" s="303">
        <v>5</v>
      </c>
      <c r="E247" s="392"/>
      <c r="F247" s="283">
        <f>D247*E247</f>
        <v>0</v>
      </c>
    </row>
    <row r="248" spans="1:6" ht="12" customHeight="1">
      <c r="A248" s="293"/>
      <c r="B248" s="297" t="s">
        <v>114</v>
      </c>
      <c r="C248" s="302" t="s">
        <v>2</v>
      </c>
      <c r="D248" s="303">
        <v>45</v>
      </c>
      <c r="E248" s="392"/>
      <c r="F248" s="283">
        <f>D248*E248</f>
        <v>0</v>
      </c>
    </row>
    <row r="249" spans="1:6" ht="12" customHeight="1">
      <c r="A249" s="272"/>
      <c r="B249" s="297"/>
      <c r="C249" s="274"/>
      <c r="D249" s="283"/>
      <c r="E249" s="59"/>
      <c r="F249" s="283"/>
    </row>
    <row r="250" spans="1:6" ht="12" customHeight="1">
      <c r="A250" s="293" t="s">
        <v>834</v>
      </c>
      <c r="B250" s="297" t="s">
        <v>453</v>
      </c>
      <c r="C250" s="302"/>
      <c r="D250" s="303"/>
      <c r="E250" s="392"/>
      <c r="F250" s="303"/>
    </row>
    <row r="251" spans="1:6" ht="56.25">
      <c r="A251" s="293"/>
      <c r="B251" s="297" t="s">
        <v>954</v>
      </c>
      <c r="C251" s="302"/>
      <c r="D251" s="303"/>
      <c r="E251" s="392"/>
      <c r="F251" s="303"/>
    </row>
    <row r="252" spans="1:6" ht="12" customHeight="1">
      <c r="A252" s="293"/>
      <c r="B252" s="297" t="s">
        <v>93</v>
      </c>
      <c r="C252" s="302" t="s">
        <v>21</v>
      </c>
      <c r="D252" s="303">
        <v>8</v>
      </c>
      <c r="E252" s="392"/>
      <c r="F252" s="283">
        <f>D252*E252</f>
        <v>0</v>
      </c>
    </row>
    <row r="253" spans="1:6" ht="12" customHeight="1">
      <c r="A253" s="293"/>
      <c r="B253" s="297" t="s">
        <v>114</v>
      </c>
      <c r="C253" s="302" t="s">
        <v>2</v>
      </c>
      <c r="D253" s="303">
        <v>80</v>
      </c>
      <c r="E253" s="392"/>
      <c r="F253" s="283">
        <f>D253*E253</f>
        <v>0</v>
      </c>
    </row>
    <row r="254" spans="1:6" ht="12" customHeight="1">
      <c r="A254" s="272"/>
      <c r="B254" s="297"/>
      <c r="C254" s="274"/>
      <c r="D254" s="283"/>
      <c r="E254" s="59"/>
      <c r="F254" s="283"/>
    </row>
    <row r="255" spans="1:6" ht="12" customHeight="1">
      <c r="A255" s="293" t="s">
        <v>835</v>
      </c>
      <c r="B255" s="297" t="s">
        <v>454</v>
      </c>
      <c r="C255" s="302"/>
      <c r="D255" s="303"/>
      <c r="E255" s="392"/>
      <c r="F255" s="303"/>
    </row>
    <row r="256" spans="1:6" ht="58.5" customHeight="1">
      <c r="A256" s="293"/>
      <c r="B256" s="297" t="s">
        <v>456</v>
      </c>
      <c r="C256" s="302"/>
      <c r="D256" s="303"/>
      <c r="E256" s="392"/>
      <c r="F256" s="303"/>
    </row>
    <row r="257" spans="1:6" ht="12" customHeight="1">
      <c r="A257" s="293"/>
      <c r="B257" s="297" t="s">
        <v>455</v>
      </c>
      <c r="C257" s="302" t="s">
        <v>235</v>
      </c>
      <c r="D257" s="303">
        <v>2</v>
      </c>
      <c r="E257" s="392"/>
      <c r="F257" s="283">
        <f>D257*E257</f>
        <v>0</v>
      </c>
    </row>
    <row r="258" spans="1:6" ht="12" customHeight="1">
      <c r="A258" s="272"/>
      <c r="B258" s="297"/>
      <c r="C258" s="274"/>
      <c r="D258" s="283"/>
      <c r="E258" s="59"/>
      <c r="F258" s="283"/>
    </row>
    <row r="259" spans="1:6" ht="12" customHeight="1">
      <c r="A259" s="293" t="s">
        <v>836</v>
      </c>
      <c r="B259" s="297" t="s">
        <v>462</v>
      </c>
      <c r="C259" s="274"/>
      <c r="D259" s="283"/>
      <c r="E259" s="59"/>
      <c r="F259" s="283"/>
    </row>
    <row r="260" spans="1:6" ht="58.5" customHeight="1">
      <c r="A260" s="272"/>
      <c r="B260" s="297" t="s">
        <v>463</v>
      </c>
      <c r="C260" s="274"/>
      <c r="D260" s="283"/>
      <c r="E260" s="59"/>
      <c r="F260" s="283"/>
    </row>
    <row r="261" spans="1:6" ht="12" customHeight="1">
      <c r="A261" s="272"/>
      <c r="B261" s="297" t="s">
        <v>23</v>
      </c>
      <c r="D261" s="283"/>
      <c r="E261" s="59"/>
      <c r="F261" s="283"/>
    </row>
    <row r="262" spans="1:6" ht="12" customHeight="1">
      <c r="A262" s="272"/>
      <c r="B262" s="297" t="s">
        <v>1010</v>
      </c>
      <c r="C262" s="274" t="s">
        <v>101</v>
      </c>
      <c r="D262" s="303">
        <v>130</v>
      </c>
      <c r="E262" s="392"/>
      <c r="F262" s="283">
        <f>D262*E262</f>
        <v>0</v>
      </c>
    </row>
    <row r="263" spans="1:6" ht="12" customHeight="1">
      <c r="A263" s="272"/>
      <c r="B263" s="297" t="s">
        <v>464</v>
      </c>
      <c r="C263" s="274" t="s">
        <v>101</v>
      </c>
      <c r="D263" s="303">
        <v>36</v>
      </c>
      <c r="E263" s="392"/>
      <c r="F263" s="283">
        <f>D263*E263</f>
        <v>0</v>
      </c>
    </row>
    <row r="264" spans="1:6" ht="12" customHeight="1">
      <c r="A264" s="272"/>
      <c r="B264" s="297" t="s">
        <v>465</v>
      </c>
      <c r="C264" s="274" t="s">
        <v>101</v>
      </c>
      <c r="D264" s="303">
        <v>30</v>
      </c>
      <c r="E264" s="392"/>
      <c r="F264" s="283">
        <f>D264*E264</f>
        <v>0</v>
      </c>
    </row>
    <row r="265" spans="1:6" ht="12" customHeight="1">
      <c r="A265" s="272"/>
      <c r="B265" s="297"/>
      <c r="C265" s="274"/>
      <c r="D265" s="283"/>
      <c r="E265" s="59"/>
      <c r="F265" s="283"/>
    </row>
    <row r="266" spans="1:6" ht="12" customHeight="1">
      <c r="A266" s="293" t="s">
        <v>837</v>
      </c>
      <c r="B266" s="297" t="s">
        <v>466</v>
      </c>
      <c r="C266" s="274"/>
      <c r="D266" s="283"/>
      <c r="E266" s="59"/>
      <c r="F266" s="283"/>
    </row>
    <row r="267" spans="1:6" ht="33.75">
      <c r="A267" s="272"/>
      <c r="B267" s="297" t="s">
        <v>495</v>
      </c>
      <c r="C267" s="274"/>
      <c r="D267" s="283"/>
      <c r="E267" s="59"/>
      <c r="F267" s="283"/>
    </row>
    <row r="268" spans="1:6">
      <c r="A268" s="272"/>
      <c r="B268" s="297" t="s">
        <v>496</v>
      </c>
      <c r="C268" s="274"/>
      <c r="D268" s="283"/>
      <c r="E268" s="59"/>
      <c r="F268" s="283"/>
    </row>
    <row r="269" spans="1:6">
      <c r="A269" s="272"/>
      <c r="B269" s="297" t="s">
        <v>497</v>
      </c>
      <c r="C269" s="302" t="s">
        <v>235</v>
      </c>
      <c r="D269" s="303">
        <v>87</v>
      </c>
      <c r="E269" s="392"/>
      <c r="F269" s="283">
        <f>D269*E269</f>
        <v>0</v>
      </c>
    </row>
    <row r="270" spans="1:6">
      <c r="A270" s="272"/>
      <c r="B270" s="297" t="s">
        <v>498</v>
      </c>
      <c r="C270" s="302" t="s">
        <v>235</v>
      </c>
      <c r="D270" s="303">
        <v>26</v>
      </c>
      <c r="E270" s="392"/>
      <c r="F270" s="283">
        <f>D270*E270</f>
        <v>0</v>
      </c>
    </row>
    <row r="271" spans="1:6" ht="12" customHeight="1">
      <c r="A271" s="272"/>
      <c r="B271" s="297"/>
      <c r="C271" s="274"/>
      <c r="D271" s="283"/>
      <c r="E271" s="59"/>
      <c r="F271" s="283"/>
    </row>
    <row r="272" spans="1:6" ht="12" customHeight="1">
      <c r="A272" s="293" t="s">
        <v>838</v>
      </c>
      <c r="B272" s="297" t="s">
        <v>457</v>
      </c>
      <c r="C272" s="305"/>
      <c r="D272" s="283"/>
      <c r="E272" s="59"/>
      <c r="F272" s="283"/>
    </row>
    <row r="273" spans="1:6" ht="78.75">
      <c r="A273" s="293"/>
      <c r="B273" s="297" t="s">
        <v>458</v>
      </c>
      <c r="C273" s="305"/>
      <c r="D273" s="283"/>
      <c r="E273" s="59"/>
      <c r="F273" s="283"/>
    </row>
    <row r="274" spans="1:6" ht="12" customHeight="1">
      <c r="A274" s="293"/>
      <c r="B274" s="297" t="s">
        <v>459</v>
      </c>
      <c r="C274" s="302" t="s">
        <v>94</v>
      </c>
      <c r="D274" s="303">
        <v>9450</v>
      </c>
      <c r="E274" s="392"/>
      <c r="F274" s="283">
        <f>D274*E274</f>
        <v>0</v>
      </c>
    </row>
    <row r="275" spans="1:6" ht="12" customHeight="1">
      <c r="A275" s="293"/>
      <c r="B275" s="297"/>
      <c r="C275" s="302"/>
      <c r="D275" s="283"/>
      <c r="E275" s="59"/>
      <c r="F275" s="283"/>
    </row>
    <row r="276" spans="1:6" ht="12" customHeight="1">
      <c r="A276" s="293" t="s">
        <v>839</v>
      </c>
      <c r="B276" s="297" t="s">
        <v>460</v>
      </c>
      <c r="C276" s="305"/>
      <c r="D276" s="283"/>
      <c r="E276" s="59"/>
      <c r="F276" s="283"/>
    </row>
    <row r="277" spans="1:6" ht="78.75">
      <c r="A277" s="293"/>
      <c r="B277" s="297" t="s">
        <v>461</v>
      </c>
      <c r="C277" s="305"/>
      <c r="D277" s="283"/>
      <c r="E277" s="59"/>
      <c r="F277" s="283"/>
    </row>
    <row r="278" spans="1:6" ht="12" customHeight="1">
      <c r="A278" s="306"/>
      <c r="B278" s="297" t="s">
        <v>459</v>
      </c>
      <c r="C278" s="302" t="s">
        <v>94</v>
      </c>
      <c r="D278" s="303">
        <v>9180</v>
      </c>
      <c r="E278" s="392"/>
      <c r="F278" s="283">
        <f>D278*E278</f>
        <v>0</v>
      </c>
    </row>
    <row r="279" spans="1:6" ht="12" customHeight="1">
      <c r="A279" s="307"/>
      <c r="B279" s="56"/>
      <c r="C279" s="274"/>
      <c r="D279" s="283"/>
      <c r="E279" s="59"/>
      <c r="F279" s="283"/>
    </row>
    <row r="280" spans="1:6" ht="12" customHeight="1">
      <c r="A280" s="307"/>
      <c r="B280" s="688" t="s">
        <v>840</v>
      </c>
      <c r="C280" s="688"/>
      <c r="D280" s="688"/>
      <c r="E280" s="59"/>
      <c r="F280" s="299">
        <f>SUM(F182:F279)</f>
        <v>0</v>
      </c>
    </row>
    <row r="281" spans="1:6" ht="12" customHeight="1">
      <c r="A281" s="307"/>
      <c r="B281" s="56"/>
      <c r="C281" s="274"/>
      <c r="D281" s="283"/>
      <c r="E281" s="59"/>
      <c r="F281" s="283"/>
    </row>
    <row r="282" spans="1:6" ht="12" customHeight="1">
      <c r="A282" s="278" t="s">
        <v>43</v>
      </c>
      <c r="B282" s="290" t="s">
        <v>44</v>
      </c>
      <c r="C282" s="274"/>
      <c r="D282" s="283"/>
      <c r="E282" s="59"/>
      <c r="F282" s="283"/>
    </row>
    <row r="283" spans="1:6">
      <c r="A283" s="307"/>
      <c r="B283" s="56"/>
      <c r="C283" s="294"/>
      <c r="D283" s="283"/>
      <c r="E283" s="59"/>
      <c r="F283" s="283"/>
    </row>
    <row r="284" spans="1:6">
      <c r="A284" s="293" t="s">
        <v>45</v>
      </c>
      <c r="B284" s="56" t="s">
        <v>284</v>
      </c>
      <c r="C284" s="274"/>
      <c r="D284" s="283"/>
      <c r="E284" s="59"/>
      <c r="F284" s="283"/>
    </row>
    <row r="285" spans="1:6" ht="69" customHeight="1">
      <c r="A285" s="308"/>
      <c r="B285" s="56" t="s">
        <v>467</v>
      </c>
      <c r="C285" s="274"/>
      <c r="D285" s="283"/>
      <c r="E285" s="59"/>
      <c r="F285" s="283"/>
    </row>
    <row r="286" spans="1:6">
      <c r="A286" s="308"/>
      <c r="B286" s="56" t="s">
        <v>230</v>
      </c>
      <c r="C286" s="294"/>
      <c r="D286" s="283"/>
      <c r="E286" s="59"/>
      <c r="F286" s="283"/>
    </row>
    <row r="287" spans="1:6">
      <c r="A287" s="308"/>
      <c r="B287" s="56" t="s">
        <v>285</v>
      </c>
      <c r="C287" s="294" t="s">
        <v>21</v>
      </c>
      <c r="D287" s="283">
        <v>128</v>
      </c>
      <c r="E287" s="59"/>
      <c r="F287" s="283">
        <f>D287*E287</f>
        <v>0</v>
      </c>
    </row>
    <row r="288" spans="1:6">
      <c r="A288" s="308"/>
      <c r="B288" s="56" t="s">
        <v>286</v>
      </c>
      <c r="C288" s="294" t="s">
        <v>21</v>
      </c>
      <c r="D288" s="283">
        <v>28</v>
      </c>
      <c r="E288" s="59"/>
      <c r="F288" s="283">
        <f>D288*E288</f>
        <v>0</v>
      </c>
    </row>
    <row r="289" spans="1:6">
      <c r="A289" s="307"/>
      <c r="B289" s="56"/>
      <c r="C289" s="294"/>
      <c r="D289" s="283"/>
      <c r="E289" s="59"/>
      <c r="F289" s="283"/>
    </row>
    <row r="290" spans="1:6">
      <c r="A290" s="293" t="s">
        <v>46</v>
      </c>
      <c r="B290" s="56" t="s">
        <v>284</v>
      </c>
      <c r="C290" s="294"/>
      <c r="D290" s="283"/>
      <c r="E290" s="59"/>
      <c r="F290" s="283"/>
    </row>
    <row r="291" spans="1:6" ht="70.5" customHeight="1">
      <c r="A291" s="307"/>
      <c r="B291" s="56" t="s">
        <v>468</v>
      </c>
      <c r="C291" s="294"/>
      <c r="D291" s="283"/>
      <c r="E291" s="59"/>
      <c r="F291" s="283"/>
    </row>
    <row r="292" spans="1:6">
      <c r="A292" s="307"/>
      <c r="B292" s="56" t="s">
        <v>469</v>
      </c>
      <c r="C292" s="302" t="s">
        <v>2</v>
      </c>
      <c r="D292" s="281">
        <v>105</v>
      </c>
      <c r="E292" s="60"/>
      <c r="F292" s="281">
        <f>D292*E292</f>
        <v>0</v>
      </c>
    </row>
    <row r="293" spans="1:6">
      <c r="A293" s="307"/>
      <c r="B293" s="56"/>
      <c r="C293" s="294"/>
      <c r="D293" s="283"/>
      <c r="E293" s="59"/>
      <c r="F293" s="283"/>
    </row>
    <row r="294" spans="1:6">
      <c r="A294" s="293" t="s">
        <v>47</v>
      </c>
      <c r="B294" s="56" t="s">
        <v>470</v>
      </c>
      <c r="C294" s="294"/>
      <c r="D294" s="283"/>
      <c r="E294" s="59"/>
      <c r="F294" s="283"/>
    </row>
    <row r="295" spans="1:6" ht="90">
      <c r="A295" s="307"/>
      <c r="B295" s="56" t="s">
        <v>471</v>
      </c>
      <c r="C295" s="294"/>
      <c r="D295" s="283"/>
      <c r="E295" s="59"/>
      <c r="F295" s="283"/>
    </row>
    <row r="296" spans="1:6">
      <c r="A296" s="307"/>
      <c r="B296" s="56" t="s">
        <v>230</v>
      </c>
      <c r="C296" s="294" t="s">
        <v>21</v>
      </c>
      <c r="D296" s="283">
        <v>20</v>
      </c>
      <c r="E296" s="59"/>
      <c r="F296" s="283">
        <f>D296*E296</f>
        <v>0</v>
      </c>
    </row>
    <row r="297" spans="1:6">
      <c r="A297" s="307"/>
      <c r="B297" s="56"/>
      <c r="C297" s="294"/>
      <c r="D297" s="283"/>
      <c r="E297" s="59"/>
      <c r="F297" s="283"/>
    </row>
    <row r="298" spans="1:6">
      <c r="A298" s="293" t="s">
        <v>48</v>
      </c>
      <c r="B298" s="56" t="s">
        <v>287</v>
      </c>
      <c r="C298" s="294"/>
      <c r="D298" s="281"/>
      <c r="E298" s="60"/>
      <c r="F298" s="281"/>
    </row>
    <row r="299" spans="1:6" ht="56.25">
      <c r="A299" s="295"/>
      <c r="B299" s="56" t="s">
        <v>288</v>
      </c>
      <c r="C299" s="56"/>
      <c r="D299" s="281"/>
      <c r="E299" s="60"/>
      <c r="F299" s="281"/>
    </row>
    <row r="300" spans="1:6">
      <c r="A300" s="295"/>
      <c r="B300" s="56" t="s">
        <v>115</v>
      </c>
      <c r="C300" s="302" t="s">
        <v>2</v>
      </c>
      <c r="D300" s="281">
        <v>30</v>
      </c>
      <c r="E300" s="60"/>
      <c r="F300" s="281">
        <f>D300*E300</f>
        <v>0</v>
      </c>
    </row>
    <row r="301" spans="1:6">
      <c r="A301" s="295"/>
      <c r="B301" s="56"/>
      <c r="C301" s="302"/>
      <c r="D301" s="281"/>
      <c r="E301" s="60"/>
      <c r="F301" s="281"/>
    </row>
    <row r="302" spans="1:6">
      <c r="A302" s="293" t="s">
        <v>84</v>
      </c>
      <c r="B302" s="56" t="s">
        <v>472</v>
      </c>
      <c r="C302" s="294"/>
      <c r="D302" s="281"/>
      <c r="E302" s="60"/>
      <c r="F302" s="281"/>
    </row>
    <row r="303" spans="1:6" ht="56.25">
      <c r="A303" s="295"/>
      <c r="B303" s="56" t="s">
        <v>473</v>
      </c>
      <c r="C303" s="56"/>
      <c r="D303" s="281"/>
      <c r="E303" s="60"/>
      <c r="F303" s="281"/>
    </row>
    <row r="304" spans="1:6">
      <c r="A304" s="295"/>
      <c r="B304" s="56" t="s">
        <v>115</v>
      </c>
      <c r="C304" s="302" t="s">
        <v>2</v>
      </c>
      <c r="D304" s="281">
        <v>77</v>
      </c>
      <c r="E304" s="60"/>
      <c r="F304" s="281">
        <f>D304*E304</f>
        <v>0</v>
      </c>
    </row>
    <row r="305" spans="1:6">
      <c r="A305" s="295"/>
      <c r="B305" s="56"/>
      <c r="C305" s="302"/>
      <c r="D305" s="281"/>
      <c r="E305" s="60"/>
      <c r="F305" s="281"/>
    </row>
    <row r="306" spans="1:6">
      <c r="A306" s="293" t="s">
        <v>85</v>
      </c>
      <c r="B306" s="297" t="s">
        <v>233</v>
      </c>
      <c r="C306" s="302"/>
      <c r="D306" s="303"/>
      <c r="E306" s="392"/>
      <c r="F306" s="303"/>
    </row>
    <row r="307" spans="1:6" ht="102.75" customHeight="1">
      <c r="A307" s="293"/>
      <c r="B307" s="297" t="s">
        <v>474</v>
      </c>
      <c r="C307" s="302"/>
      <c r="D307" s="303"/>
      <c r="E307" s="392"/>
      <c r="F307" s="303"/>
    </row>
    <row r="308" spans="1:6">
      <c r="A308" s="293"/>
      <c r="B308" s="297" t="s">
        <v>234</v>
      </c>
      <c r="C308" s="302" t="s">
        <v>235</v>
      </c>
      <c r="D308" s="303">
        <v>1230</v>
      </c>
      <c r="E308" s="392"/>
      <c r="F308" s="281">
        <f>D308*E308</f>
        <v>0</v>
      </c>
    </row>
    <row r="309" spans="1:6">
      <c r="A309" s="295"/>
      <c r="B309" s="56"/>
      <c r="C309" s="302"/>
      <c r="D309" s="281"/>
      <c r="E309" s="60"/>
      <c r="F309" s="281"/>
    </row>
    <row r="310" spans="1:6">
      <c r="A310" s="293" t="s">
        <v>111</v>
      </c>
      <c r="B310" s="297" t="s">
        <v>237</v>
      </c>
      <c r="C310" s="302"/>
      <c r="D310" s="303"/>
      <c r="E310" s="392"/>
      <c r="F310" s="303"/>
    </row>
    <row r="311" spans="1:6" ht="90">
      <c r="A311" s="293"/>
      <c r="B311" s="297" t="s">
        <v>475</v>
      </c>
      <c r="C311" s="302"/>
      <c r="D311" s="303"/>
      <c r="E311" s="392"/>
      <c r="F311" s="303"/>
    </row>
    <row r="312" spans="1:6">
      <c r="A312" s="293"/>
      <c r="B312" s="297" t="s">
        <v>961</v>
      </c>
      <c r="C312" s="302" t="s">
        <v>116</v>
      </c>
      <c r="D312" s="303">
        <v>40</v>
      </c>
      <c r="E312" s="392"/>
      <c r="F312" s="281">
        <f>D312*E312</f>
        <v>0</v>
      </c>
    </row>
    <row r="313" spans="1:6">
      <c r="A313" s="295"/>
      <c r="B313" s="56"/>
      <c r="C313" s="302"/>
      <c r="D313" s="281"/>
      <c r="E313" s="60"/>
      <c r="F313" s="281"/>
    </row>
    <row r="314" spans="1:6">
      <c r="A314" s="293" t="s">
        <v>112</v>
      </c>
      <c r="B314" s="297" t="s">
        <v>476</v>
      </c>
      <c r="C314" s="302"/>
      <c r="D314" s="303"/>
      <c r="E314" s="392"/>
      <c r="F314" s="303"/>
    </row>
    <row r="315" spans="1:6" ht="101.25">
      <c r="A315" s="293"/>
      <c r="B315" s="297" t="s">
        <v>477</v>
      </c>
      <c r="C315" s="302"/>
      <c r="D315" s="303"/>
      <c r="E315" s="392"/>
      <c r="F315" s="303"/>
    </row>
    <row r="316" spans="1:6">
      <c r="A316" s="293"/>
      <c r="B316" s="297" t="s">
        <v>234</v>
      </c>
      <c r="C316" s="302" t="s">
        <v>235</v>
      </c>
      <c r="D316" s="303">
        <v>450</v>
      </c>
      <c r="E316" s="392"/>
      <c r="F316" s="281">
        <f>D316*E316</f>
        <v>0</v>
      </c>
    </row>
    <row r="317" spans="1:6">
      <c r="A317" s="295"/>
      <c r="B317" s="56"/>
      <c r="C317" s="302"/>
      <c r="D317" s="281"/>
      <c r="E317" s="60"/>
      <c r="F317" s="281"/>
    </row>
    <row r="318" spans="1:6" ht="22.5">
      <c r="A318" s="293" t="s">
        <v>189</v>
      </c>
      <c r="B318" s="297" t="s">
        <v>186</v>
      </c>
      <c r="C318" s="302"/>
      <c r="D318" s="303"/>
      <c r="E318" s="392"/>
      <c r="F318" s="303"/>
    </row>
    <row r="319" spans="1:6" ht="146.25">
      <c r="A319" s="293"/>
      <c r="B319" s="297" t="s">
        <v>478</v>
      </c>
      <c r="C319" s="302"/>
      <c r="D319" s="303"/>
      <c r="E319" s="392"/>
      <c r="F319" s="303"/>
    </row>
    <row r="320" spans="1:6">
      <c r="A320" s="293"/>
      <c r="B320" s="297" t="s">
        <v>115</v>
      </c>
      <c r="C320" s="302"/>
      <c r="D320" s="303"/>
      <c r="E320" s="392"/>
      <c r="F320" s="303"/>
    </row>
    <row r="321" spans="1:6">
      <c r="A321" s="293"/>
      <c r="B321" s="309" t="s">
        <v>479</v>
      </c>
      <c r="C321" s="302" t="s">
        <v>2</v>
      </c>
      <c r="D321" s="303">
        <v>334</v>
      </c>
      <c r="E321" s="392"/>
      <c r="F321" s="281">
        <f>D321*E321</f>
        <v>0</v>
      </c>
    </row>
    <row r="322" spans="1:6">
      <c r="A322" s="295"/>
      <c r="B322" s="56"/>
      <c r="C322" s="302"/>
      <c r="D322" s="281"/>
      <c r="E322" s="60"/>
      <c r="F322" s="281"/>
    </row>
    <row r="323" spans="1:6" ht="22.5">
      <c r="A323" s="293" t="s">
        <v>201</v>
      </c>
      <c r="B323" s="297" t="s">
        <v>289</v>
      </c>
      <c r="C323" s="302"/>
      <c r="D323" s="303"/>
      <c r="E323" s="392"/>
      <c r="F323" s="303"/>
    </row>
    <row r="324" spans="1:6" ht="136.5" customHeight="1">
      <c r="A324" s="293"/>
      <c r="B324" s="297" t="s">
        <v>480</v>
      </c>
      <c r="C324" s="302"/>
      <c r="D324" s="303"/>
      <c r="E324" s="392"/>
      <c r="F324" s="303"/>
    </row>
    <row r="325" spans="1:6">
      <c r="A325" s="293"/>
      <c r="B325" s="297" t="s">
        <v>115</v>
      </c>
      <c r="C325" s="302"/>
      <c r="D325" s="303"/>
      <c r="E325" s="392"/>
      <c r="F325" s="303"/>
    </row>
    <row r="326" spans="1:6">
      <c r="A326" s="293"/>
      <c r="B326" s="309" t="s">
        <v>238</v>
      </c>
      <c r="C326" s="302" t="s">
        <v>2</v>
      </c>
      <c r="D326" s="303">
        <v>66</v>
      </c>
      <c r="E326" s="392"/>
      <c r="F326" s="281">
        <f>D326*E326</f>
        <v>0</v>
      </c>
    </row>
    <row r="327" spans="1:6">
      <c r="A327" s="295"/>
      <c r="B327" s="56"/>
      <c r="C327" s="302"/>
      <c r="D327" s="281"/>
      <c r="E327" s="60"/>
      <c r="F327" s="281"/>
    </row>
    <row r="328" spans="1:6" ht="22.5">
      <c r="A328" s="293" t="s">
        <v>244</v>
      </c>
      <c r="B328" s="297" t="s">
        <v>481</v>
      </c>
      <c r="C328" s="302"/>
      <c r="D328" s="303"/>
      <c r="E328" s="392"/>
      <c r="F328" s="303"/>
    </row>
    <row r="329" spans="1:6" ht="137.25" customHeight="1">
      <c r="A329" s="293"/>
      <c r="B329" s="297" t="s">
        <v>482</v>
      </c>
      <c r="C329" s="302"/>
      <c r="D329" s="303"/>
      <c r="E329" s="392"/>
      <c r="F329" s="303"/>
    </row>
    <row r="330" spans="1:6">
      <c r="A330" s="293"/>
      <c r="B330" s="297" t="s">
        <v>115</v>
      </c>
      <c r="C330" s="302"/>
      <c r="D330" s="303"/>
      <c r="E330" s="392"/>
      <c r="F330" s="303"/>
    </row>
    <row r="331" spans="1:6">
      <c r="A331" s="293"/>
      <c r="B331" s="309" t="s">
        <v>483</v>
      </c>
      <c r="C331" s="302" t="s">
        <v>2</v>
      </c>
      <c r="D331" s="303">
        <v>15</v>
      </c>
      <c r="E331" s="392"/>
      <c r="F331" s="281">
        <f>D331*E331</f>
        <v>0</v>
      </c>
    </row>
    <row r="332" spans="1:6">
      <c r="A332" s="295"/>
      <c r="B332" s="56"/>
      <c r="C332" s="302"/>
      <c r="D332" s="281"/>
      <c r="E332" s="60"/>
      <c r="F332" s="281"/>
    </row>
    <row r="333" spans="1:6">
      <c r="A333" s="293" t="s">
        <v>327</v>
      </c>
      <c r="B333" s="56" t="s">
        <v>885</v>
      </c>
      <c r="C333" s="294"/>
      <c r="D333" s="283"/>
      <c r="E333" s="59"/>
      <c r="F333" s="281"/>
    </row>
    <row r="334" spans="1:6" ht="90">
      <c r="A334" s="308"/>
      <c r="B334" s="56" t="s">
        <v>888</v>
      </c>
      <c r="C334" s="294"/>
      <c r="D334" s="283"/>
      <c r="E334" s="59"/>
      <c r="F334" s="281"/>
    </row>
    <row r="335" spans="1:6">
      <c r="A335" s="308"/>
      <c r="B335" s="310" t="s">
        <v>886</v>
      </c>
      <c r="C335" s="294" t="s">
        <v>116</v>
      </c>
      <c r="D335" s="283">
        <v>10</v>
      </c>
      <c r="E335" s="59"/>
      <c r="F335" s="281">
        <f>D335*E335</f>
        <v>0</v>
      </c>
    </row>
    <row r="336" spans="1:6">
      <c r="A336" s="295"/>
      <c r="B336" s="56"/>
      <c r="C336" s="302"/>
      <c r="D336" s="281"/>
      <c r="E336" s="60"/>
      <c r="F336" s="281"/>
    </row>
    <row r="337" spans="1:6">
      <c r="A337" s="293" t="s">
        <v>328</v>
      </c>
      <c r="B337" s="297" t="s">
        <v>61</v>
      </c>
      <c r="C337" s="302"/>
      <c r="D337" s="303"/>
      <c r="E337" s="392"/>
      <c r="F337" s="303"/>
    </row>
    <row r="338" spans="1:6" ht="22.5">
      <c r="A338" s="293"/>
      <c r="B338" s="297" t="s">
        <v>356</v>
      </c>
      <c r="C338" s="302"/>
      <c r="D338" s="303"/>
      <c r="E338" s="392"/>
      <c r="F338" s="303"/>
    </row>
    <row r="339" spans="1:6">
      <c r="A339" s="293"/>
      <c r="B339" s="297" t="s">
        <v>484</v>
      </c>
      <c r="C339" s="302" t="s">
        <v>116</v>
      </c>
      <c r="D339" s="303">
        <v>6</v>
      </c>
      <c r="E339" s="392"/>
      <c r="F339" s="281">
        <f>D339*E339</f>
        <v>0</v>
      </c>
    </row>
    <row r="340" spans="1:6">
      <c r="A340" s="295"/>
      <c r="B340" s="56"/>
      <c r="C340" s="302"/>
      <c r="D340" s="281"/>
      <c r="E340" s="60"/>
      <c r="F340" s="281"/>
    </row>
    <row r="341" spans="1:6">
      <c r="A341" s="293" t="s">
        <v>329</v>
      </c>
      <c r="B341" s="297" t="s">
        <v>485</v>
      </c>
      <c r="C341" s="302"/>
      <c r="D341" s="303"/>
      <c r="E341" s="392"/>
      <c r="F341" s="303"/>
    </row>
    <row r="342" spans="1:6" ht="33.75">
      <c r="A342" s="293"/>
      <c r="B342" s="297" t="s">
        <v>486</v>
      </c>
      <c r="C342" s="302"/>
      <c r="D342" s="303"/>
      <c r="E342" s="392"/>
      <c r="F342" s="303"/>
    </row>
    <row r="343" spans="1:6">
      <c r="A343" s="293"/>
      <c r="B343" s="297" t="s">
        <v>484</v>
      </c>
      <c r="C343" s="311"/>
      <c r="D343" s="311"/>
      <c r="E343" s="393"/>
      <c r="F343" s="311"/>
    </row>
    <row r="344" spans="1:6">
      <c r="A344" s="293"/>
      <c r="B344" s="297" t="s">
        <v>487</v>
      </c>
      <c r="C344" s="302" t="s">
        <v>116</v>
      </c>
      <c r="D344" s="303">
        <v>5</v>
      </c>
      <c r="E344" s="392"/>
      <c r="F344" s="281">
        <f>D344*E344</f>
        <v>0</v>
      </c>
    </row>
    <row r="345" spans="1:6">
      <c r="A345" s="293"/>
      <c r="B345" s="297" t="s">
        <v>488</v>
      </c>
      <c r="C345" s="302" t="s">
        <v>116</v>
      </c>
      <c r="D345" s="303">
        <v>24</v>
      </c>
      <c r="E345" s="392"/>
      <c r="F345" s="281">
        <f>D345*E345</f>
        <v>0</v>
      </c>
    </row>
    <row r="346" spans="1:6">
      <c r="A346" s="295"/>
      <c r="B346" s="56"/>
      <c r="C346" s="302"/>
      <c r="D346" s="281"/>
      <c r="E346" s="60"/>
      <c r="F346" s="281"/>
    </row>
    <row r="347" spans="1:6">
      <c r="A347" s="293" t="s">
        <v>330</v>
      </c>
      <c r="B347" s="297" t="s">
        <v>499</v>
      </c>
      <c r="C347" s="302"/>
      <c r="D347" s="281"/>
      <c r="E347" s="60"/>
      <c r="F347" s="281"/>
    </row>
    <row r="348" spans="1:6" ht="22.5">
      <c r="A348" s="295"/>
      <c r="B348" s="297" t="s">
        <v>841</v>
      </c>
      <c r="C348" s="302"/>
      <c r="D348" s="281"/>
      <c r="E348" s="60"/>
      <c r="F348" s="281"/>
    </row>
    <row r="349" spans="1:6">
      <c r="A349" s="295"/>
      <c r="B349" s="297" t="s">
        <v>500</v>
      </c>
      <c r="C349" s="302"/>
      <c r="D349" s="281"/>
      <c r="E349" s="60"/>
      <c r="F349" s="281"/>
    </row>
    <row r="350" spans="1:6">
      <c r="A350" s="295"/>
      <c r="B350" s="312" t="s">
        <v>501</v>
      </c>
      <c r="C350" s="302" t="s">
        <v>8</v>
      </c>
      <c r="D350" s="303">
        <v>3</v>
      </c>
      <c r="E350" s="392"/>
      <c r="F350" s="281">
        <f>D350*E350</f>
        <v>0</v>
      </c>
    </row>
    <row r="351" spans="1:6">
      <c r="A351" s="295"/>
      <c r="B351" s="312" t="s">
        <v>962</v>
      </c>
      <c r="C351" s="302" t="s">
        <v>8</v>
      </c>
      <c r="D351" s="303">
        <v>1</v>
      </c>
      <c r="E351" s="392"/>
      <c r="F351" s="281">
        <f>D351*E351</f>
        <v>0</v>
      </c>
    </row>
    <row r="352" spans="1:6">
      <c r="A352" s="295"/>
      <c r="B352" s="312" t="s">
        <v>502</v>
      </c>
      <c r="C352" s="302" t="s">
        <v>8</v>
      </c>
      <c r="D352" s="303">
        <v>4</v>
      </c>
      <c r="E352" s="392"/>
      <c r="F352" s="281">
        <f>D352*E352</f>
        <v>0</v>
      </c>
    </row>
    <row r="353" spans="1:6">
      <c r="A353" s="295"/>
      <c r="B353" s="312" t="s">
        <v>963</v>
      </c>
      <c r="C353" s="302" t="s">
        <v>8</v>
      </c>
      <c r="D353" s="303">
        <v>4</v>
      </c>
      <c r="E353" s="392"/>
      <c r="F353" s="281">
        <f>D353*E353</f>
        <v>0</v>
      </c>
    </row>
    <row r="354" spans="1:6">
      <c r="A354" s="295"/>
      <c r="B354" s="56"/>
      <c r="C354" s="302"/>
      <c r="D354" s="281"/>
      <c r="E354" s="60"/>
      <c r="F354" s="281"/>
    </row>
    <row r="355" spans="1:6">
      <c r="A355" s="293" t="s">
        <v>331</v>
      </c>
      <c r="B355" s="297" t="s">
        <v>489</v>
      </c>
      <c r="C355" s="302"/>
      <c r="D355" s="303"/>
      <c r="E355" s="392"/>
      <c r="F355" s="303"/>
    </row>
    <row r="356" spans="1:6" ht="22.5">
      <c r="A356" s="293"/>
      <c r="B356" s="297" t="s">
        <v>490</v>
      </c>
      <c r="C356" s="302"/>
      <c r="D356" s="303"/>
      <c r="E356" s="392"/>
      <c r="F356" s="303"/>
    </row>
    <row r="357" spans="1:6">
      <c r="A357" s="293"/>
      <c r="B357" s="297" t="s">
        <v>23</v>
      </c>
      <c r="C357" s="302"/>
      <c r="D357" s="303"/>
      <c r="E357" s="392"/>
      <c r="F357" s="303"/>
    </row>
    <row r="358" spans="1:6">
      <c r="A358" s="293"/>
      <c r="B358" s="297" t="s">
        <v>491</v>
      </c>
      <c r="C358" s="302" t="s">
        <v>101</v>
      </c>
      <c r="D358" s="303">
        <v>6</v>
      </c>
      <c r="E358" s="392"/>
      <c r="F358" s="281">
        <f>D358*E358</f>
        <v>0</v>
      </c>
    </row>
    <row r="359" spans="1:6">
      <c r="A359" s="293"/>
      <c r="B359" s="297" t="s">
        <v>492</v>
      </c>
      <c r="C359" s="302" t="s">
        <v>101</v>
      </c>
      <c r="D359" s="303">
        <v>10</v>
      </c>
      <c r="E359" s="392"/>
      <c r="F359" s="281">
        <f>D359*E359</f>
        <v>0</v>
      </c>
    </row>
    <row r="360" spans="1:6">
      <c r="A360" s="295"/>
      <c r="B360" s="56"/>
      <c r="C360" s="302"/>
      <c r="D360" s="281"/>
      <c r="E360" s="60"/>
      <c r="F360" s="281"/>
    </row>
    <row r="361" spans="1:6">
      <c r="A361" s="293" t="s">
        <v>887</v>
      </c>
      <c r="B361" s="297" t="s">
        <v>493</v>
      </c>
      <c r="C361" s="302"/>
      <c r="D361" s="303"/>
      <c r="E361" s="392"/>
      <c r="F361" s="303"/>
    </row>
    <row r="362" spans="1:6" ht="22.5">
      <c r="A362" s="293"/>
      <c r="B362" s="297" t="s">
        <v>490</v>
      </c>
      <c r="C362" s="302"/>
      <c r="D362" s="303"/>
      <c r="E362" s="392"/>
      <c r="F362" s="303"/>
    </row>
    <row r="363" spans="1:6">
      <c r="A363" s="293"/>
      <c r="B363" s="297" t="s">
        <v>23</v>
      </c>
      <c r="C363" s="302"/>
      <c r="D363" s="303"/>
      <c r="E363" s="392"/>
      <c r="F363" s="303"/>
    </row>
    <row r="364" spans="1:6">
      <c r="A364" s="293"/>
      <c r="B364" s="297" t="s">
        <v>494</v>
      </c>
      <c r="C364" s="302" t="s">
        <v>101</v>
      </c>
      <c r="D364" s="303">
        <v>2</v>
      </c>
      <c r="E364" s="392"/>
      <c r="F364" s="281">
        <f>D364*E364</f>
        <v>0</v>
      </c>
    </row>
    <row r="365" spans="1:6">
      <c r="A365" s="295"/>
      <c r="B365" s="56"/>
      <c r="C365" s="302"/>
      <c r="D365" s="281"/>
      <c r="E365" s="60"/>
      <c r="F365" s="281"/>
    </row>
    <row r="366" spans="1:6" ht="12" customHeight="1">
      <c r="A366" s="307"/>
      <c r="B366" s="688" t="s">
        <v>842</v>
      </c>
      <c r="C366" s="688"/>
      <c r="D366" s="688"/>
      <c r="E366" s="59"/>
      <c r="F366" s="299">
        <f>SUM(F282:F365)</f>
        <v>0</v>
      </c>
    </row>
    <row r="367" spans="1:6" ht="12" customHeight="1">
      <c r="A367" s="307"/>
      <c r="B367" s="301"/>
      <c r="C367" s="301"/>
      <c r="D367" s="301"/>
      <c r="E367" s="59"/>
      <c r="F367" s="299"/>
    </row>
    <row r="368" spans="1:6" ht="12" customHeight="1">
      <c r="A368" s="278" t="s">
        <v>49</v>
      </c>
      <c r="B368" s="290" t="s">
        <v>50</v>
      </c>
      <c r="C368" s="278"/>
      <c r="D368" s="290"/>
      <c r="E368" s="394"/>
      <c r="F368" s="290"/>
    </row>
    <row r="369" spans="1:6" ht="12" customHeight="1">
      <c r="A369" s="307"/>
      <c r="B369" s="56"/>
      <c r="C369" s="274"/>
      <c r="D369" s="283"/>
      <c r="E369" s="59"/>
      <c r="F369" s="283"/>
    </row>
    <row r="370" spans="1:6" ht="12" customHeight="1">
      <c r="A370" s="293" t="s">
        <v>51</v>
      </c>
      <c r="B370" s="297" t="s">
        <v>176</v>
      </c>
      <c r="C370" s="302"/>
      <c r="D370" s="303"/>
      <c r="E370" s="392"/>
      <c r="F370" s="303"/>
    </row>
    <row r="371" spans="1:6" ht="112.5" customHeight="1">
      <c r="A371" s="293"/>
      <c r="B371" s="297" t="s">
        <v>503</v>
      </c>
      <c r="C371" s="302"/>
      <c r="D371" s="303"/>
      <c r="E371" s="392"/>
      <c r="F371" s="303"/>
    </row>
    <row r="372" spans="1:6" ht="12" customHeight="1">
      <c r="A372" s="293"/>
      <c r="B372" s="297" t="s">
        <v>504</v>
      </c>
      <c r="C372" s="302" t="s">
        <v>2</v>
      </c>
      <c r="D372" s="303">
        <v>191</v>
      </c>
      <c r="E372" s="392"/>
      <c r="F372" s="281">
        <f>D372*E372</f>
        <v>0</v>
      </c>
    </row>
    <row r="373" spans="1:6" ht="12" customHeight="1">
      <c r="A373" s="307"/>
      <c r="B373" s="56"/>
      <c r="C373" s="274"/>
      <c r="D373" s="283"/>
      <c r="E373" s="59"/>
      <c r="F373" s="283"/>
    </row>
    <row r="374" spans="1:6" ht="12" customHeight="1">
      <c r="A374" s="293" t="s">
        <v>57</v>
      </c>
      <c r="B374" s="297" t="s">
        <v>239</v>
      </c>
      <c r="C374" s="302"/>
      <c r="D374" s="303"/>
      <c r="E374" s="392"/>
      <c r="F374" s="303"/>
    </row>
    <row r="375" spans="1:6" ht="78.75">
      <c r="A375" s="293"/>
      <c r="B375" s="297" t="s">
        <v>241</v>
      </c>
      <c r="C375" s="302"/>
      <c r="D375" s="303"/>
      <c r="E375" s="392"/>
      <c r="F375" s="303"/>
    </row>
    <row r="376" spans="1:6" ht="12" customHeight="1">
      <c r="A376" s="293"/>
      <c r="B376" s="297" t="s">
        <v>240</v>
      </c>
      <c r="C376" s="302"/>
      <c r="D376" s="303"/>
      <c r="E376" s="392"/>
      <c r="F376" s="303"/>
    </row>
    <row r="377" spans="1:6" ht="12" customHeight="1">
      <c r="A377" s="293"/>
      <c r="B377" s="309" t="s">
        <v>505</v>
      </c>
      <c r="C377" s="302" t="s">
        <v>116</v>
      </c>
      <c r="D377" s="303">
        <v>59</v>
      </c>
      <c r="E377" s="392"/>
      <c r="F377" s="281">
        <f>D377*E377</f>
        <v>0</v>
      </c>
    </row>
    <row r="378" spans="1:6" ht="12" customHeight="1">
      <c r="A378" s="293"/>
      <c r="B378" s="309" t="s">
        <v>506</v>
      </c>
      <c r="C378" s="302" t="s">
        <v>116</v>
      </c>
      <c r="D378" s="303">
        <v>29</v>
      </c>
      <c r="E378" s="392"/>
      <c r="F378" s="281">
        <f>D378*E378</f>
        <v>0</v>
      </c>
    </row>
    <row r="379" spans="1:6" ht="12" customHeight="1">
      <c r="A379" s="307"/>
      <c r="B379" s="56"/>
      <c r="C379" s="274"/>
      <c r="D379" s="283"/>
      <c r="E379" s="59"/>
      <c r="F379" s="283"/>
    </row>
    <row r="380" spans="1:6" ht="12" customHeight="1">
      <c r="A380" s="293" t="s">
        <v>62</v>
      </c>
      <c r="B380" s="297" t="s">
        <v>507</v>
      </c>
      <c r="C380" s="302"/>
      <c r="D380" s="303"/>
      <c r="E380" s="392"/>
      <c r="F380" s="303"/>
    </row>
    <row r="381" spans="1:6" ht="81" customHeight="1">
      <c r="A381" s="293"/>
      <c r="B381" s="297" t="s">
        <v>508</v>
      </c>
      <c r="C381" s="302"/>
      <c r="D381" s="303"/>
      <c r="E381" s="392"/>
      <c r="F381" s="303"/>
    </row>
    <row r="382" spans="1:6" ht="12" customHeight="1">
      <c r="A382" s="293"/>
      <c r="B382" s="297" t="s">
        <v>117</v>
      </c>
      <c r="C382" s="302" t="s">
        <v>2</v>
      </c>
      <c r="D382" s="303">
        <v>94</v>
      </c>
      <c r="E382" s="392"/>
      <c r="F382" s="281">
        <f>D382*E382</f>
        <v>0</v>
      </c>
    </row>
    <row r="383" spans="1:6" ht="12" customHeight="1">
      <c r="A383" s="307"/>
      <c r="B383" s="56"/>
      <c r="C383" s="274"/>
      <c r="D383" s="283"/>
      <c r="E383" s="59"/>
      <c r="F383" s="283"/>
    </row>
    <row r="384" spans="1:6" ht="12" customHeight="1">
      <c r="A384" s="293" t="s">
        <v>63</v>
      </c>
      <c r="B384" s="297" t="s">
        <v>509</v>
      </c>
      <c r="C384" s="302"/>
      <c r="D384" s="303"/>
      <c r="E384" s="392"/>
      <c r="F384" s="303"/>
    </row>
    <row r="385" spans="1:6" ht="45">
      <c r="A385" s="293"/>
      <c r="B385" s="297" t="s">
        <v>510</v>
      </c>
      <c r="C385" s="302"/>
      <c r="D385" s="303"/>
      <c r="E385" s="392"/>
      <c r="F385" s="303"/>
    </row>
    <row r="386" spans="1:6" ht="12" customHeight="1">
      <c r="A386" s="293"/>
      <c r="B386" s="297" t="s">
        <v>511</v>
      </c>
      <c r="C386" s="302" t="s">
        <v>116</v>
      </c>
      <c r="D386" s="303">
        <v>10</v>
      </c>
      <c r="E386" s="392"/>
      <c r="F386" s="281">
        <f>D386*E386</f>
        <v>0</v>
      </c>
    </row>
    <row r="387" spans="1:6" ht="12" customHeight="1">
      <c r="A387" s="307"/>
      <c r="B387" s="56"/>
      <c r="C387" s="274"/>
      <c r="D387" s="283"/>
      <c r="E387" s="59"/>
      <c r="F387" s="283"/>
    </row>
    <row r="388" spans="1:6" ht="12" customHeight="1">
      <c r="A388" s="293" t="s">
        <v>64</v>
      </c>
      <c r="B388" s="297" t="s">
        <v>1008</v>
      </c>
      <c r="C388" s="302"/>
      <c r="D388" s="303"/>
      <c r="E388" s="392"/>
      <c r="F388" s="303"/>
    </row>
    <row r="389" spans="1:6" ht="90">
      <c r="A389" s="293"/>
      <c r="B389" s="297" t="s">
        <v>1009</v>
      </c>
      <c r="C389" s="302"/>
      <c r="D389" s="303"/>
      <c r="E389" s="392"/>
      <c r="F389" s="303"/>
    </row>
    <row r="390" spans="1:6" ht="12" customHeight="1">
      <c r="A390" s="293"/>
      <c r="B390" s="297" t="s">
        <v>512</v>
      </c>
      <c r="C390" s="302" t="s">
        <v>2</v>
      </c>
      <c r="D390" s="303">
        <v>43</v>
      </c>
      <c r="E390" s="392"/>
      <c r="F390" s="281">
        <f>D390*E390</f>
        <v>0</v>
      </c>
    </row>
    <row r="391" spans="1:6" ht="12" customHeight="1">
      <c r="A391" s="293"/>
      <c r="B391" s="297" t="s">
        <v>513</v>
      </c>
      <c r="C391" s="302" t="s">
        <v>2</v>
      </c>
      <c r="D391" s="303">
        <v>40</v>
      </c>
      <c r="E391" s="392"/>
      <c r="F391" s="281">
        <f>D391*E391</f>
        <v>0</v>
      </c>
    </row>
    <row r="392" spans="1:6" ht="12" customHeight="1">
      <c r="A392" s="307"/>
      <c r="B392" s="56"/>
      <c r="C392" s="274"/>
      <c r="D392" s="283"/>
      <c r="E392" s="59"/>
      <c r="F392" s="283"/>
    </row>
    <row r="393" spans="1:6" ht="12" customHeight="1">
      <c r="A393" s="293" t="s">
        <v>86</v>
      </c>
      <c r="B393" s="297" t="s">
        <v>290</v>
      </c>
      <c r="C393" s="302"/>
      <c r="D393" s="303"/>
      <c r="E393" s="392"/>
      <c r="F393" s="303"/>
    </row>
    <row r="394" spans="1:6" ht="78.75">
      <c r="A394" s="293"/>
      <c r="B394" s="297" t="s">
        <v>514</v>
      </c>
      <c r="C394" s="302"/>
      <c r="D394" s="303"/>
      <c r="E394" s="392"/>
      <c r="F394" s="303"/>
    </row>
    <row r="395" spans="1:6" ht="12" customHeight="1">
      <c r="A395" s="293"/>
      <c r="B395" s="297" t="s">
        <v>117</v>
      </c>
      <c r="C395" s="302" t="s">
        <v>2</v>
      </c>
      <c r="D395" s="303">
        <v>15</v>
      </c>
      <c r="E395" s="392"/>
      <c r="F395" s="281">
        <f>D395*E395</f>
        <v>0</v>
      </c>
    </row>
    <row r="396" spans="1:6" ht="12" customHeight="1">
      <c r="A396" s="293"/>
      <c r="B396" s="297"/>
      <c r="C396" s="302"/>
      <c r="D396" s="303"/>
      <c r="E396" s="392"/>
      <c r="F396" s="303"/>
    </row>
    <row r="397" spans="1:6" ht="12" customHeight="1">
      <c r="A397" s="293" t="s">
        <v>118</v>
      </c>
      <c r="B397" s="297" t="s">
        <v>515</v>
      </c>
      <c r="C397" s="302"/>
      <c r="D397" s="303"/>
      <c r="E397" s="392"/>
      <c r="F397" s="303"/>
    </row>
    <row r="398" spans="1:6" ht="56.25">
      <c r="A398" s="293"/>
      <c r="B398" s="297" t="s">
        <v>516</v>
      </c>
      <c r="C398" s="302"/>
      <c r="D398" s="303"/>
      <c r="E398" s="392"/>
      <c r="F398" s="303"/>
    </row>
    <row r="399" spans="1:6" ht="12" customHeight="1">
      <c r="A399" s="293"/>
      <c r="B399" s="297" t="s">
        <v>117</v>
      </c>
      <c r="C399" s="302" t="s">
        <v>2</v>
      </c>
      <c r="D399" s="303">
        <v>11</v>
      </c>
      <c r="E399" s="392"/>
      <c r="F399" s="281">
        <f>D399*E399</f>
        <v>0</v>
      </c>
    </row>
    <row r="400" spans="1:6" ht="12" customHeight="1">
      <c r="A400" s="307"/>
      <c r="B400" s="56"/>
      <c r="C400" s="274"/>
      <c r="D400" s="283"/>
      <c r="E400" s="59"/>
      <c r="F400" s="283"/>
    </row>
    <row r="401" spans="1:6" ht="12" customHeight="1">
      <c r="A401" s="293" t="s">
        <v>167</v>
      </c>
      <c r="B401" s="297" t="s">
        <v>242</v>
      </c>
      <c r="C401" s="302"/>
      <c r="D401" s="303"/>
      <c r="E401" s="392"/>
      <c r="F401" s="303"/>
    </row>
    <row r="402" spans="1:6" ht="90">
      <c r="A402" s="293"/>
      <c r="B402" s="297" t="s">
        <v>517</v>
      </c>
      <c r="C402" s="302"/>
      <c r="D402" s="303"/>
      <c r="E402" s="392"/>
      <c r="F402" s="303"/>
    </row>
    <row r="403" spans="1:6" ht="12" customHeight="1">
      <c r="A403" s="293"/>
      <c r="B403" s="297" t="s">
        <v>243</v>
      </c>
      <c r="C403" s="302" t="s">
        <v>2</v>
      </c>
      <c r="D403" s="303">
        <v>148</v>
      </c>
      <c r="E403" s="392"/>
      <c r="F403" s="281">
        <f>D403*E403</f>
        <v>0</v>
      </c>
    </row>
    <row r="404" spans="1:6" ht="12" customHeight="1">
      <c r="A404" s="307"/>
      <c r="B404" s="56"/>
      <c r="C404" s="274"/>
      <c r="D404" s="283"/>
      <c r="E404" s="59"/>
      <c r="F404" s="283"/>
    </row>
    <row r="405" spans="1:6" ht="12" customHeight="1">
      <c r="A405" s="293" t="s">
        <v>168</v>
      </c>
      <c r="B405" s="297" t="s">
        <v>518</v>
      </c>
      <c r="C405" s="302"/>
      <c r="D405" s="303"/>
      <c r="E405" s="392"/>
      <c r="F405" s="303"/>
    </row>
    <row r="406" spans="1:6" ht="90">
      <c r="A406" s="293"/>
      <c r="B406" s="297" t="s">
        <v>519</v>
      </c>
      <c r="C406" s="302"/>
      <c r="D406" s="303"/>
      <c r="E406" s="392"/>
      <c r="F406" s="303"/>
    </row>
    <row r="407" spans="1:6" ht="12" customHeight="1">
      <c r="A407" s="293"/>
      <c r="B407" s="297" t="s">
        <v>117</v>
      </c>
      <c r="C407" s="302" t="s">
        <v>2</v>
      </c>
      <c r="D407" s="303">
        <v>126</v>
      </c>
      <c r="E407" s="392"/>
      <c r="F407" s="281">
        <f>D407*E407</f>
        <v>0</v>
      </c>
    </row>
    <row r="408" spans="1:6" ht="12" customHeight="1">
      <c r="A408" s="293"/>
      <c r="B408" s="297"/>
      <c r="C408" s="302"/>
      <c r="D408" s="303"/>
      <c r="E408" s="392"/>
      <c r="F408" s="303"/>
    </row>
    <row r="409" spans="1:6" ht="12" customHeight="1">
      <c r="A409" s="293" t="s">
        <v>177</v>
      </c>
      <c r="B409" s="297" t="s">
        <v>520</v>
      </c>
      <c r="C409" s="302"/>
      <c r="D409" s="303"/>
      <c r="E409" s="392"/>
      <c r="F409" s="303"/>
    </row>
    <row r="410" spans="1:6" ht="79.5" customHeight="1">
      <c r="A410" s="293"/>
      <c r="B410" s="297" t="s">
        <v>521</v>
      </c>
      <c r="C410" s="302"/>
      <c r="D410" s="303"/>
      <c r="E410" s="392"/>
      <c r="F410" s="303"/>
    </row>
    <row r="411" spans="1:6" ht="12" customHeight="1">
      <c r="A411" s="293"/>
      <c r="B411" s="297" t="s">
        <v>117</v>
      </c>
      <c r="C411" s="302" t="s">
        <v>2</v>
      </c>
      <c r="D411" s="303">
        <v>48</v>
      </c>
      <c r="E411" s="392"/>
      <c r="F411" s="281">
        <f>D411*E411</f>
        <v>0</v>
      </c>
    </row>
    <row r="412" spans="1:6" ht="12" customHeight="1">
      <c r="A412" s="307"/>
      <c r="B412" s="56"/>
      <c r="C412" s="274"/>
      <c r="D412" s="283"/>
      <c r="E412" s="59"/>
      <c r="F412" s="283"/>
    </row>
    <row r="413" spans="1:6" ht="12" customHeight="1">
      <c r="A413" s="293" t="s">
        <v>257</v>
      </c>
      <c r="B413" s="297" t="s">
        <v>522</v>
      </c>
      <c r="C413" s="302"/>
      <c r="D413" s="303"/>
      <c r="E413" s="392"/>
      <c r="F413" s="303"/>
    </row>
    <row r="414" spans="1:6" ht="33.75">
      <c r="A414" s="293"/>
      <c r="B414" s="297" t="s">
        <v>523</v>
      </c>
      <c r="C414" s="302"/>
      <c r="D414" s="303"/>
      <c r="E414" s="392"/>
      <c r="F414" s="303"/>
    </row>
    <row r="415" spans="1:6" ht="12" customHeight="1">
      <c r="A415" s="293"/>
      <c r="B415" s="297" t="s">
        <v>117</v>
      </c>
      <c r="C415" s="302" t="s">
        <v>2</v>
      </c>
      <c r="D415" s="303">
        <v>26</v>
      </c>
      <c r="E415" s="392"/>
      <c r="F415" s="281">
        <f>D415*E415</f>
        <v>0</v>
      </c>
    </row>
    <row r="416" spans="1:6" ht="12" customHeight="1">
      <c r="A416" s="307"/>
      <c r="B416" s="56"/>
      <c r="C416" s="274"/>
      <c r="D416" s="283"/>
      <c r="E416" s="59"/>
      <c r="F416" s="283"/>
    </row>
    <row r="417" spans="1:6" ht="12" customHeight="1">
      <c r="A417" s="293" t="s">
        <v>258</v>
      </c>
      <c r="B417" s="297" t="s">
        <v>295</v>
      </c>
      <c r="C417" s="302"/>
      <c r="D417" s="303"/>
      <c r="E417" s="392"/>
      <c r="F417" s="303"/>
    </row>
    <row r="418" spans="1:6" ht="56.25">
      <c r="A418" s="293"/>
      <c r="B418" s="297" t="s">
        <v>296</v>
      </c>
      <c r="C418" s="302"/>
      <c r="D418" s="303"/>
      <c r="E418" s="392"/>
      <c r="F418" s="303"/>
    </row>
    <row r="419" spans="1:6" ht="12" customHeight="1">
      <c r="A419" s="293"/>
      <c r="B419" s="297" t="s">
        <v>524</v>
      </c>
      <c r="C419" s="302" t="s">
        <v>116</v>
      </c>
      <c r="D419" s="303">
        <v>65</v>
      </c>
      <c r="E419" s="392"/>
      <c r="F419" s="281">
        <f>D419*E419</f>
        <v>0</v>
      </c>
    </row>
    <row r="420" spans="1:6" ht="12" customHeight="1">
      <c r="A420" s="293"/>
      <c r="B420" s="297" t="s">
        <v>525</v>
      </c>
      <c r="C420" s="302" t="s">
        <v>116</v>
      </c>
      <c r="D420" s="303">
        <v>19</v>
      </c>
      <c r="E420" s="392"/>
      <c r="F420" s="281">
        <f>D420*E420</f>
        <v>0</v>
      </c>
    </row>
    <row r="421" spans="1:6" ht="12" customHeight="1">
      <c r="A421" s="293"/>
      <c r="B421" s="297" t="s">
        <v>526</v>
      </c>
      <c r="C421" s="302" t="s">
        <v>116</v>
      </c>
      <c r="D421" s="303">
        <v>19</v>
      </c>
      <c r="E421" s="392"/>
      <c r="F421" s="281">
        <f>D421*E421</f>
        <v>0</v>
      </c>
    </row>
    <row r="422" spans="1:6" ht="12" customHeight="1">
      <c r="A422" s="293"/>
      <c r="B422" s="297"/>
      <c r="C422" s="302"/>
      <c r="D422" s="303"/>
      <c r="E422" s="392"/>
      <c r="F422" s="303"/>
    </row>
    <row r="423" spans="1:6" ht="12" customHeight="1">
      <c r="A423" s="293" t="s">
        <v>332</v>
      </c>
      <c r="B423" s="297" t="s">
        <v>527</v>
      </c>
      <c r="C423" s="302"/>
      <c r="D423" s="303"/>
      <c r="E423" s="392"/>
      <c r="F423" s="303"/>
    </row>
    <row r="424" spans="1:6" ht="33.75">
      <c r="A424" s="293"/>
      <c r="B424" s="297" t="s">
        <v>528</v>
      </c>
      <c r="C424" s="302"/>
      <c r="D424" s="303"/>
      <c r="E424" s="392"/>
      <c r="F424" s="303"/>
    </row>
    <row r="425" spans="1:6" ht="12" customHeight="1">
      <c r="A425" s="293"/>
      <c r="B425" s="297" t="s">
        <v>529</v>
      </c>
      <c r="C425" s="302" t="s">
        <v>2</v>
      </c>
      <c r="D425" s="303">
        <v>126</v>
      </c>
      <c r="E425" s="392"/>
      <c r="F425" s="281">
        <f>D425*E425</f>
        <v>0</v>
      </c>
    </row>
    <row r="426" spans="1:6" ht="12" customHeight="1">
      <c r="A426" s="293"/>
      <c r="B426" s="297"/>
      <c r="C426" s="302"/>
      <c r="D426" s="303"/>
      <c r="E426" s="392"/>
      <c r="F426" s="303"/>
    </row>
    <row r="427" spans="1:6" ht="12" customHeight="1">
      <c r="A427" s="293" t="s">
        <v>333</v>
      </c>
      <c r="B427" s="297" t="s">
        <v>291</v>
      </c>
      <c r="C427" s="302"/>
      <c r="D427" s="303"/>
      <c r="E427" s="392"/>
      <c r="F427" s="303"/>
    </row>
    <row r="428" spans="1:6" ht="45">
      <c r="A428" s="293"/>
      <c r="B428" s="297" t="s">
        <v>530</v>
      </c>
      <c r="C428" s="302"/>
      <c r="D428" s="303"/>
      <c r="E428" s="392"/>
      <c r="F428" s="303"/>
    </row>
    <row r="429" spans="1:6" ht="12" customHeight="1">
      <c r="A429" s="293"/>
      <c r="B429" s="297" t="s">
        <v>531</v>
      </c>
      <c r="C429" s="302" t="s">
        <v>116</v>
      </c>
      <c r="D429" s="303">
        <v>19</v>
      </c>
      <c r="E429" s="392"/>
      <c r="F429" s="281">
        <f>D429*E429</f>
        <v>0</v>
      </c>
    </row>
    <row r="430" spans="1:6" ht="12" customHeight="1">
      <c r="A430" s="307"/>
      <c r="B430" s="56"/>
      <c r="C430" s="274"/>
      <c r="D430" s="283"/>
      <c r="E430" s="59"/>
      <c r="F430" s="283"/>
    </row>
    <row r="431" spans="1:6" ht="12" customHeight="1">
      <c r="A431" s="293" t="s">
        <v>334</v>
      </c>
      <c r="B431" s="297" t="s">
        <v>532</v>
      </c>
      <c r="C431" s="302"/>
      <c r="D431" s="303"/>
      <c r="E431" s="392"/>
      <c r="F431" s="303"/>
    </row>
    <row r="432" spans="1:6" ht="67.5">
      <c r="A432" s="293"/>
      <c r="B432" s="297" t="s">
        <v>533</v>
      </c>
      <c r="C432" s="302"/>
      <c r="D432" s="303"/>
      <c r="E432" s="392"/>
      <c r="F432" s="303"/>
    </row>
    <row r="433" spans="1:6" ht="12" customHeight="1">
      <c r="A433" s="293"/>
      <c r="B433" s="297" t="s">
        <v>175</v>
      </c>
      <c r="C433" s="302" t="s">
        <v>2</v>
      </c>
      <c r="D433" s="303">
        <v>14</v>
      </c>
      <c r="E433" s="392"/>
      <c r="F433" s="281">
        <f>D433*E433</f>
        <v>0</v>
      </c>
    </row>
    <row r="434" spans="1:6" ht="12" customHeight="1">
      <c r="A434" s="307"/>
      <c r="B434" s="56"/>
      <c r="C434" s="274"/>
      <c r="D434" s="283"/>
      <c r="E434" s="59"/>
      <c r="F434" s="283"/>
    </row>
    <row r="435" spans="1:6" ht="12" customHeight="1">
      <c r="A435" s="293" t="s">
        <v>335</v>
      </c>
      <c r="B435" s="297" t="s">
        <v>534</v>
      </c>
      <c r="C435" s="302"/>
      <c r="D435" s="303"/>
      <c r="E435" s="392"/>
      <c r="F435" s="303"/>
    </row>
    <row r="436" spans="1:6" ht="56.25">
      <c r="A436" s="293"/>
      <c r="B436" s="297" t="s">
        <v>535</v>
      </c>
      <c r="C436" s="302"/>
      <c r="D436" s="303"/>
      <c r="E436" s="392"/>
      <c r="F436" s="303"/>
    </row>
    <row r="437" spans="1:6" ht="12" customHeight="1">
      <c r="A437" s="293"/>
      <c r="B437" s="297" t="s">
        <v>175</v>
      </c>
      <c r="C437" s="302" t="s">
        <v>2</v>
      </c>
      <c r="D437" s="303">
        <v>146</v>
      </c>
      <c r="E437" s="392"/>
      <c r="F437" s="281">
        <f>D437*E437</f>
        <v>0</v>
      </c>
    </row>
    <row r="438" spans="1:6" ht="12" customHeight="1">
      <c r="A438" s="307"/>
      <c r="B438" s="56"/>
      <c r="E438" s="395"/>
    </row>
    <row r="439" spans="1:6" ht="12" customHeight="1">
      <c r="A439" s="293" t="s">
        <v>843</v>
      </c>
      <c r="B439" s="297" t="s">
        <v>536</v>
      </c>
      <c r="C439" s="302"/>
      <c r="D439" s="303"/>
      <c r="E439" s="392"/>
      <c r="F439" s="303"/>
    </row>
    <row r="440" spans="1:6" ht="78.75">
      <c r="A440" s="293"/>
      <c r="B440" s="297" t="s">
        <v>537</v>
      </c>
      <c r="C440" s="302"/>
      <c r="D440" s="303"/>
      <c r="E440" s="392"/>
      <c r="F440" s="303"/>
    </row>
    <row r="441" spans="1:6" ht="12" customHeight="1">
      <c r="A441" s="293"/>
      <c r="B441" s="297" t="s">
        <v>175</v>
      </c>
      <c r="C441" s="302" t="s">
        <v>2</v>
      </c>
      <c r="D441" s="303">
        <v>66</v>
      </c>
      <c r="E441" s="392"/>
      <c r="F441" s="281">
        <f>D441*E441</f>
        <v>0</v>
      </c>
    </row>
    <row r="442" spans="1:6" ht="12" customHeight="1">
      <c r="A442" s="307"/>
      <c r="B442" s="56"/>
      <c r="C442" s="274"/>
      <c r="D442" s="283"/>
      <c r="E442" s="59"/>
      <c r="F442" s="283"/>
    </row>
    <row r="443" spans="1:6" ht="12" customHeight="1">
      <c r="A443" s="293" t="s">
        <v>844</v>
      </c>
      <c r="B443" s="297" t="s">
        <v>538</v>
      </c>
      <c r="C443" s="302"/>
      <c r="D443" s="303"/>
      <c r="E443" s="392"/>
      <c r="F443" s="303"/>
    </row>
    <row r="444" spans="1:6" ht="67.5">
      <c r="A444" s="293"/>
      <c r="B444" s="297" t="s">
        <v>539</v>
      </c>
      <c r="C444" s="302"/>
      <c r="D444" s="303"/>
      <c r="E444" s="392"/>
      <c r="F444" s="303"/>
    </row>
    <row r="445" spans="1:6" ht="12" customHeight="1">
      <c r="A445" s="293"/>
      <c r="B445" s="297" t="s">
        <v>175</v>
      </c>
      <c r="C445" s="302" t="s">
        <v>2</v>
      </c>
      <c r="D445" s="303">
        <v>35</v>
      </c>
      <c r="E445" s="392"/>
      <c r="F445" s="281">
        <f>D445*E445</f>
        <v>0</v>
      </c>
    </row>
    <row r="446" spans="1:6" ht="12" customHeight="1">
      <c r="A446" s="307"/>
      <c r="B446" s="56"/>
      <c r="C446" s="274"/>
      <c r="D446" s="283"/>
      <c r="E446" s="59"/>
      <c r="F446" s="283"/>
    </row>
    <row r="447" spans="1:6" ht="12" customHeight="1">
      <c r="A447" s="293" t="s">
        <v>845</v>
      </c>
      <c r="B447" s="297" t="s">
        <v>540</v>
      </c>
      <c r="C447" s="302"/>
      <c r="D447" s="303"/>
      <c r="E447" s="392"/>
      <c r="F447" s="303"/>
    </row>
    <row r="448" spans="1:6" ht="58.5" customHeight="1">
      <c r="A448" s="293"/>
      <c r="B448" s="297" t="s">
        <v>541</v>
      </c>
      <c r="C448" s="302"/>
      <c r="D448" s="303"/>
      <c r="E448" s="392"/>
      <c r="F448" s="303"/>
    </row>
    <row r="449" spans="1:6" ht="12" customHeight="1">
      <c r="A449" s="293"/>
      <c r="B449" s="297" t="s">
        <v>175</v>
      </c>
      <c r="C449" s="302" t="s">
        <v>2</v>
      </c>
      <c r="D449" s="303">
        <v>15</v>
      </c>
      <c r="E449" s="392"/>
      <c r="F449" s="281">
        <f>D449*E449</f>
        <v>0</v>
      </c>
    </row>
    <row r="450" spans="1:6" ht="12" customHeight="1">
      <c r="A450" s="307"/>
      <c r="B450" s="56"/>
      <c r="C450" s="274"/>
      <c r="D450" s="283"/>
      <c r="E450" s="59"/>
      <c r="F450" s="283"/>
    </row>
    <row r="451" spans="1:6" ht="12" customHeight="1">
      <c r="A451" s="293" t="s">
        <v>846</v>
      </c>
      <c r="B451" s="297" t="s">
        <v>551</v>
      </c>
      <c r="C451" s="302"/>
      <c r="D451" s="303"/>
      <c r="E451" s="392"/>
      <c r="F451" s="303"/>
    </row>
    <row r="452" spans="1:6" ht="45">
      <c r="A452" s="293"/>
      <c r="B452" s="297" t="s">
        <v>552</v>
      </c>
      <c r="C452" s="302"/>
      <c r="D452" s="303"/>
      <c r="E452" s="392"/>
      <c r="F452" s="303"/>
    </row>
    <row r="453" spans="1:6" ht="12" customHeight="1">
      <c r="A453" s="293"/>
      <c r="B453" s="297" t="s">
        <v>175</v>
      </c>
      <c r="C453" s="302" t="s">
        <v>2</v>
      </c>
      <c r="D453" s="303">
        <v>264</v>
      </c>
      <c r="E453" s="392"/>
      <c r="F453" s="281">
        <f>D453*E453</f>
        <v>0</v>
      </c>
    </row>
    <row r="454" spans="1:6" ht="12" customHeight="1">
      <c r="A454" s="307"/>
      <c r="B454" s="56"/>
      <c r="C454" s="274"/>
      <c r="D454" s="283"/>
      <c r="E454" s="59"/>
      <c r="F454" s="283"/>
    </row>
    <row r="455" spans="1:6" ht="12" customHeight="1">
      <c r="A455" s="293" t="s">
        <v>847</v>
      </c>
      <c r="B455" s="297" t="s">
        <v>245</v>
      </c>
      <c r="C455" s="302"/>
      <c r="D455" s="303"/>
      <c r="E455" s="392"/>
      <c r="F455" s="303"/>
    </row>
    <row r="456" spans="1:6" ht="78.75">
      <c r="A456" s="293"/>
      <c r="B456" s="297" t="s">
        <v>542</v>
      </c>
      <c r="C456" s="302"/>
      <c r="D456" s="303"/>
      <c r="E456" s="392"/>
      <c r="F456" s="303"/>
    </row>
    <row r="457" spans="1:6" ht="12" customHeight="1">
      <c r="A457" s="293"/>
      <c r="B457" s="297" t="s">
        <v>544</v>
      </c>
      <c r="C457" s="302" t="s">
        <v>2</v>
      </c>
      <c r="D457" s="303">
        <v>88</v>
      </c>
      <c r="E457" s="392"/>
      <c r="F457" s="281">
        <f>D457*E457</f>
        <v>0</v>
      </c>
    </row>
    <row r="458" spans="1:6" ht="12" customHeight="1">
      <c r="A458" s="293"/>
      <c r="B458" s="297" t="s">
        <v>543</v>
      </c>
      <c r="C458" s="302" t="s">
        <v>2</v>
      </c>
      <c r="D458" s="303">
        <v>25</v>
      </c>
      <c r="E458" s="392"/>
      <c r="F458" s="281">
        <f>D458*E458</f>
        <v>0</v>
      </c>
    </row>
    <row r="459" spans="1:6" ht="12" customHeight="1">
      <c r="A459" s="293"/>
      <c r="B459" s="297"/>
      <c r="C459" s="302"/>
      <c r="D459" s="303"/>
      <c r="E459" s="392"/>
      <c r="F459" s="281"/>
    </row>
    <row r="460" spans="1:6" ht="12" customHeight="1">
      <c r="A460" s="293" t="s">
        <v>848</v>
      </c>
      <c r="B460" s="297" t="s">
        <v>545</v>
      </c>
      <c r="C460" s="302"/>
      <c r="D460" s="303"/>
      <c r="E460" s="392"/>
      <c r="F460" s="303"/>
    </row>
    <row r="461" spans="1:6" ht="56.25">
      <c r="A461" s="293"/>
      <c r="B461" s="297" t="s">
        <v>546</v>
      </c>
      <c r="C461" s="302"/>
      <c r="D461" s="303"/>
      <c r="E461" s="392"/>
      <c r="F461" s="303"/>
    </row>
    <row r="462" spans="1:6" ht="12" customHeight="1">
      <c r="A462" s="293"/>
      <c r="B462" s="297" t="s">
        <v>547</v>
      </c>
      <c r="C462" s="302" t="s">
        <v>2</v>
      </c>
      <c r="D462" s="303">
        <v>38</v>
      </c>
      <c r="E462" s="392"/>
      <c r="F462" s="281">
        <f>D462*E462</f>
        <v>0</v>
      </c>
    </row>
    <row r="463" spans="1:6" ht="12" customHeight="1">
      <c r="A463" s="307"/>
      <c r="B463" s="56"/>
      <c r="C463" s="274"/>
      <c r="D463" s="283"/>
      <c r="E463" s="59"/>
      <c r="F463" s="283"/>
    </row>
    <row r="464" spans="1:6" ht="12" customHeight="1">
      <c r="A464" s="293" t="s">
        <v>849</v>
      </c>
      <c r="B464" s="297" t="s">
        <v>548</v>
      </c>
      <c r="C464" s="302"/>
      <c r="D464" s="303"/>
      <c r="E464" s="392"/>
      <c r="F464" s="303"/>
    </row>
    <row r="465" spans="1:6" ht="33.75">
      <c r="A465" s="293"/>
      <c r="B465" s="297" t="s">
        <v>1028</v>
      </c>
      <c r="C465" s="302"/>
      <c r="D465" s="303"/>
      <c r="E465" s="392"/>
      <c r="F465" s="303"/>
    </row>
    <row r="466" spans="1:6" ht="12" customHeight="1">
      <c r="A466" s="293"/>
      <c r="B466" s="297" t="s">
        <v>67</v>
      </c>
      <c r="E466" s="395"/>
    </row>
    <row r="467" spans="1:6" ht="12" customHeight="1">
      <c r="A467" s="307"/>
      <c r="B467" s="56" t="s">
        <v>549</v>
      </c>
      <c r="C467" s="302" t="s">
        <v>2</v>
      </c>
      <c r="D467" s="303">
        <v>65</v>
      </c>
      <c r="E467" s="392"/>
      <c r="F467" s="281">
        <f>D467*E467</f>
        <v>0</v>
      </c>
    </row>
    <row r="468" spans="1:6" ht="12" customHeight="1">
      <c r="A468" s="307"/>
      <c r="B468" s="56" t="s">
        <v>550</v>
      </c>
      <c r="C468" s="302" t="s">
        <v>2</v>
      </c>
      <c r="D468" s="303">
        <v>103</v>
      </c>
      <c r="E468" s="392"/>
      <c r="F468" s="281">
        <f>D468*E468</f>
        <v>0</v>
      </c>
    </row>
    <row r="469" spans="1:6" ht="12" customHeight="1">
      <c r="A469" s="307"/>
      <c r="B469" s="56"/>
      <c r="C469" s="294"/>
      <c r="D469" s="283"/>
      <c r="E469" s="59"/>
      <c r="F469" s="283"/>
    </row>
    <row r="470" spans="1:6" ht="22.5">
      <c r="A470" s="314" t="s">
        <v>850</v>
      </c>
      <c r="B470" s="56" t="s">
        <v>553</v>
      </c>
      <c r="C470" s="297"/>
      <c r="D470" s="297"/>
      <c r="E470" s="396"/>
      <c r="F470" s="297"/>
    </row>
    <row r="471" spans="1:6" ht="123.75">
      <c r="A471" s="315"/>
      <c r="B471" s="297" t="s">
        <v>557</v>
      </c>
      <c r="C471" s="297"/>
      <c r="D471" s="297"/>
      <c r="E471" s="396"/>
      <c r="F471" s="297"/>
    </row>
    <row r="472" spans="1:6" ht="12" customHeight="1">
      <c r="A472" s="315"/>
      <c r="B472" s="297" t="s">
        <v>67</v>
      </c>
      <c r="C472" s="294" t="s">
        <v>2</v>
      </c>
      <c r="D472" s="316">
        <v>79</v>
      </c>
      <c r="E472" s="397"/>
      <c r="F472" s="281">
        <f>D472*E472</f>
        <v>0</v>
      </c>
    </row>
    <row r="473" spans="1:6" ht="12" customHeight="1">
      <c r="A473" s="307"/>
      <c r="B473" s="56"/>
      <c r="C473" s="294"/>
      <c r="D473" s="283"/>
      <c r="E473" s="59"/>
      <c r="F473" s="283"/>
    </row>
    <row r="474" spans="1:6" ht="12" customHeight="1">
      <c r="A474" s="307"/>
      <c r="B474" s="688" t="s">
        <v>721</v>
      </c>
      <c r="C474" s="688"/>
      <c r="D474" s="688"/>
      <c r="E474" s="59"/>
      <c r="F474" s="299">
        <f>SUM(F369:F473)</f>
        <v>0</v>
      </c>
    </row>
    <row r="475" spans="1:6" ht="12" customHeight="1">
      <c r="A475" s="307"/>
      <c r="B475" s="56"/>
      <c r="C475" s="274"/>
      <c r="D475" s="283"/>
      <c r="E475" s="59"/>
      <c r="F475" s="283"/>
    </row>
    <row r="476" spans="1:6" ht="12" customHeight="1">
      <c r="A476" s="278" t="s">
        <v>52</v>
      </c>
      <c r="B476" s="290" t="s">
        <v>558</v>
      </c>
      <c r="C476" s="274"/>
      <c r="D476" s="283"/>
      <c r="E476" s="59"/>
      <c r="F476" s="283"/>
    </row>
    <row r="477" spans="1:6" ht="12" customHeight="1">
      <c r="A477" s="307"/>
      <c r="B477" s="56"/>
      <c r="C477" s="274"/>
      <c r="D477" s="283"/>
      <c r="E477" s="59"/>
      <c r="F477" s="283"/>
    </row>
    <row r="478" spans="1:6" ht="12" customHeight="1">
      <c r="A478" s="314" t="s">
        <v>54</v>
      </c>
      <c r="B478" s="56" t="s">
        <v>559</v>
      </c>
      <c r="C478" s="274"/>
      <c r="D478" s="283"/>
      <c r="E478" s="59"/>
      <c r="F478" s="283"/>
    </row>
    <row r="479" spans="1:6" ht="45">
      <c r="A479" s="307"/>
      <c r="B479" s="56" t="s">
        <v>560</v>
      </c>
      <c r="C479" s="274"/>
      <c r="D479" s="283"/>
      <c r="E479" s="59"/>
      <c r="F479" s="283"/>
    </row>
    <row r="480" spans="1:6" ht="12" customHeight="1">
      <c r="A480" s="307"/>
      <c r="B480" s="56" t="s">
        <v>292</v>
      </c>
      <c r="C480" s="274" t="s">
        <v>191</v>
      </c>
      <c r="D480" s="316">
        <v>6</v>
      </c>
      <c r="E480" s="397"/>
      <c r="F480" s="281">
        <f>D480*E480</f>
        <v>0</v>
      </c>
    </row>
    <row r="481" spans="1:6" ht="12" customHeight="1">
      <c r="A481" s="307"/>
      <c r="B481" s="56"/>
      <c r="C481" s="274"/>
      <c r="D481" s="283"/>
      <c r="E481" s="59"/>
      <c r="F481" s="283"/>
    </row>
    <row r="482" spans="1:6" ht="12" customHeight="1">
      <c r="A482" s="314" t="s">
        <v>55</v>
      </c>
      <c r="B482" s="56" t="s">
        <v>563</v>
      </c>
      <c r="C482" s="317"/>
      <c r="D482" s="317"/>
      <c r="E482" s="393"/>
      <c r="F482" s="311"/>
    </row>
    <row r="483" spans="1:6" ht="22.5">
      <c r="A483" s="317"/>
      <c r="B483" s="56" t="s">
        <v>562</v>
      </c>
      <c r="C483" s="317"/>
      <c r="D483" s="317"/>
      <c r="E483" s="393"/>
      <c r="F483" s="311"/>
    </row>
    <row r="484" spans="1:6" ht="12" customHeight="1">
      <c r="A484" s="317"/>
      <c r="B484" s="56" t="s">
        <v>561</v>
      </c>
      <c r="C484" s="274" t="s">
        <v>2</v>
      </c>
      <c r="D484" s="316">
        <v>130</v>
      </c>
      <c r="E484" s="397"/>
      <c r="F484" s="281">
        <f>D484*E484</f>
        <v>0</v>
      </c>
    </row>
    <row r="485" spans="1:6" ht="12" customHeight="1">
      <c r="A485" s="307"/>
      <c r="B485" s="56"/>
      <c r="C485" s="274"/>
      <c r="D485" s="283"/>
      <c r="E485" s="59"/>
      <c r="F485" s="283"/>
    </row>
    <row r="486" spans="1:6" ht="12" customHeight="1">
      <c r="A486" s="293" t="s">
        <v>56</v>
      </c>
      <c r="B486" s="56" t="s">
        <v>564</v>
      </c>
      <c r="C486" s="305"/>
      <c r="D486" s="287"/>
      <c r="E486" s="389"/>
      <c r="F486" s="287"/>
    </row>
    <row r="487" spans="1:6" ht="56.25">
      <c r="A487" s="306"/>
      <c r="B487" s="56" t="s">
        <v>565</v>
      </c>
      <c r="C487" s="305"/>
      <c r="D487" s="287"/>
      <c r="E487" s="389"/>
      <c r="F487" s="287"/>
    </row>
    <row r="488" spans="1:6" ht="12" customHeight="1">
      <c r="A488" s="306"/>
      <c r="B488" s="56" t="s">
        <v>561</v>
      </c>
      <c r="C488" s="294" t="s">
        <v>2</v>
      </c>
      <c r="D488" s="281">
        <v>130</v>
      </c>
      <c r="E488" s="60"/>
      <c r="F488" s="281">
        <f>D488*E488</f>
        <v>0</v>
      </c>
    </row>
    <row r="489" spans="1:6" ht="12" customHeight="1">
      <c r="A489" s="307"/>
      <c r="B489" s="56"/>
      <c r="C489" s="274"/>
      <c r="D489" s="283"/>
      <c r="E489" s="59"/>
      <c r="F489" s="283"/>
    </row>
    <row r="490" spans="1:6" ht="12" customHeight="1">
      <c r="A490" s="293" t="s">
        <v>95</v>
      </c>
      <c r="B490" s="56" t="s">
        <v>566</v>
      </c>
      <c r="C490" s="294"/>
      <c r="D490" s="281"/>
      <c r="E490" s="60"/>
      <c r="F490" s="281"/>
    </row>
    <row r="491" spans="1:6" ht="33.75">
      <c r="A491" s="318"/>
      <c r="B491" s="297" t="s">
        <v>572</v>
      </c>
      <c r="C491" s="294"/>
      <c r="D491" s="281"/>
      <c r="E491" s="60"/>
      <c r="F491" s="281"/>
    </row>
    <row r="492" spans="1:6" ht="22.5">
      <c r="A492" s="318"/>
      <c r="B492" s="297" t="s">
        <v>567</v>
      </c>
      <c r="C492" s="296"/>
      <c r="D492" s="281"/>
      <c r="E492" s="60"/>
      <c r="F492" s="281"/>
    </row>
    <row r="493" spans="1:6" ht="12" customHeight="1">
      <c r="A493" s="318"/>
      <c r="B493" s="319" t="s">
        <v>568</v>
      </c>
      <c r="C493" s="296"/>
      <c r="D493" s="281"/>
      <c r="E493" s="60"/>
      <c r="F493" s="281"/>
    </row>
    <row r="494" spans="1:6" ht="12" customHeight="1">
      <c r="A494" s="318"/>
      <c r="B494" s="297" t="s">
        <v>569</v>
      </c>
      <c r="C494" s="294"/>
      <c r="D494" s="281"/>
      <c r="E494" s="60"/>
      <c r="F494" s="281"/>
    </row>
    <row r="495" spans="1:6">
      <c r="A495" s="318"/>
      <c r="B495" s="297" t="s">
        <v>570</v>
      </c>
      <c r="C495" s="294"/>
      <c r="D495" s="281"/>
      <c r="E495" s="60"/>
      <c r="F495" s="281"/>
    </row>
    <row r="496" spans="1:6" ht="33.75">
      <c r="A496" s="318"/>
      <c r="B496" s="297" t="s">
        <v>571</v>
      </c>
      <c r="C496" s="294"/>
      <c r="D496" s="281"/>
      <c r="E496" s="60"/>
      <c r="F496" s="281"/>
    </row>
    <row r="497" spans="1:6" ht="12" customHeight="1">
      <c r="A497" s="318"/>
      <c r="B497" s="56" t="s">
        <v>851</v>
      </c>
      <c r="C497" s="294" t="s">
        <v>2</v>
      </c>
      <c r="D497" s="281">
        <v>130</v>
      </c>
      <c r="E497" s="60"/>
      <c r="F497" s="281">
        <f>D497*E497</f>
        <v>0</v>
      </c>
    </row>
    <row r="498" spans="1:6" ht="12" customHeight="1">
      <c r="A498" s="307"/>
      <c r="B498" s="56"/>
      <c r="C498" s="274"/>
      <c r="D498" s="283"/>
      <c r="E498" s="59"/>
      <c r="F498" s="283"/>
    </row>
    <row r="499" spans="1:6" ht="12" customHeight="1">
      <c r="A499" s="293" t="s">
        <v>96</v>
      </c>
      <c r="B499" s="56" t="s">
        <v>573</v>
      </c>
      <c r="C499" s="294"/>
      <c r="D499" s="281"/>
      <c r="E499" s="60"/>
      <c r="F499" s="281"/>
    </row>
    <row r="500" spans="1:6">
      <c r="A500" s="318"/>
      <c r="B500" s="297" t="s">
        <v>574</v>
      </c>
      <c r="C500" s="294"/>
      <c r="D500" s="281"/>
      <c r="E500" s="60"/>
      <c r="F500" s="281"/>
    </row>
    <row r="501" spans="1:6" ht="12" customHeight="1">
      <c r="A501" s="318"/>
      <c r="B501" s="297" t="s">
        <v>575</v>
      </c>
      <c r="C501" s="294"/>
      <c r="D501" s="281"/>
      <c r="E501" s="60"/>
      <c r="F501" s="281"/>
    </row>
    <row r="502" spans="1:6" ht="12" customHeight="1">
      <c r="A502" s="318"/>
      <c r="B502" s="297" t="s">
        <v>576</v>
      </c>
      <c r="C502" s="294"/>
      <c r="D502" s="281"/>
      <c r="E502" s="60"/>
      <c r="F502" s="281"/>
    </row>
    <row r="503" spans="1:6" ht="12" customHeight="1">
      <c r="A503" s="318"/>
      <c r="B503" s="297" t="s">
        <v>577</v>
      </c>
      <c r="C503" s="294"/>
      <c r="D503" s="281"/>
      <c r="E503" s="60"/>
      <c r="F503" s="281"/>
    </row>
    <row r="504" spans="1:6">
      <c r="A504" s="318"/>
      <c r="B504" s="297" t="s">
        <v>578</v>
      </c>
      <c r="C504" s="294"/>
      <c r="D504" s="281"/>
      <c r="E504" s="60"/>
      <c r="F504" s="281"/>
    </row>
    <row r="505" spans="1:6" ht="22.5">
      <c r="A505" s="318"/>
      <c r="B505" s="297" t="s">
        <v>579</v>
      </c>
      <c r="C505" s="294" t="s">
        <v>116</v>
      </c>
      <c r="D505" s="281">
        <v>9</v>
      </c>
      <c r="E505" s="60"/>
      <c r="F505" s="281">
        <f>D505*E505</f>
        <v>0</v>
      </c>
    </row>
    <row r="506" spans="1:6" ht="12" customHeight="1">
      <c r="A506" s="307"/>
      <c r="B506" s="56"/>
      <c r="C506" s="274"/>
      <c r="D506" s="283"/>
      <c r="E506" s="59"/>
      <c r="F506" s="283"/>
    </row>
    <row r="507" spans="1:6" ht="12" customHeight="1">
      <c r="A507" s="293" t="s">
        <v>98</v>
      </c>
      <c r="B507" s="56" t="s">
        <v>580</v>
      </c>
      <c r="C507" s="294"/>
      <c r="D507" s="281"/>
      <c r="E507" s="60"/>
      <c r="F507" s="281"/>
    </row>
    <row r="508" spans="1:6" ht="56.25">
      <c r="A508" s="318"/>
      <c r="B508" s="297" t="s">
        <v>852</v>
      </c>
      <c r="C508" s="294"/>
      <c r="D508" s="281"/>
      <c r="E508" s="60"/>
      <c r="F508" s="281"/>
    </row>
    <row r="509" spans="1:6" ht="12" customHeight="1">
      <c r="A509" s="318"/>
      <c r="B509" s="292" t="s">
        <v>581</v>
      </c>
      <c r="C509" s="294" t="s">
        <v>116</v>
      </c>
      <c r="D509" s="281">
        <v>9</v>
      </c>
      <c r="E509" s="60"/>
      <c r="F509" s="281">
        <f>D509*E509</f>
        <v>0</v>
      </c>
    </row>
    <row r="510" spans="1:6" ht="12" customHeight="1">
      <c r="A510" s="307"/>
      <c r="B510" s="56"/>
      <c r="C510" s="274"/>
      <c r="D510" s="283"/>
      <c r="E510" s="59"/>
      <c r="F510" s="283"/>
    </row>
    <row r="511" spans="1:6" ht="12" customHeight="1">
      <c r="A511" s="307"/>
      <c r="B511" s="688" t="s">
        <v>853</v>
      </c>
      <c r="C511" s="688"/>
      <c r="D511" s="688"/>
      <c r="E511" s="59"/>
      <c r="F511" s="299">
        <f>SUM(F476:F510)</f>
        <v>0</v>
      </c>
    </row>
    <row r="512" spans="1:6" ht="12" customHeight="1">
      <c r="A512" s="307"/>
      <c r="B512" s="56"/>
      <c r="C512" s="274"/>
      <c r="D512" s="283"/>
      <c r="E512" s="59"/>
      <c r="F512" s="283"/>
    </row>
    <row r="513" spans="1:6" ht="12" customHeight="1">
      <c r="A513" s="320" t="s">
        <v>53</v>
      </c>
      <c r="B513" s="321" t="s">
        <v>293</v>
      </c>
      <c r="C513" s="274"/>
      <c r="D513" s="283"/>
      <c r="E513" s="59"/>
      <c r="F513" s="283"/>
    </row>
    <row r="514" spans="1:6" ht="12" customHeight="1">
      <c r="A514" s="307"/>
      <c r="B514" s="56"/>
      <c r="C514" s="274"/>
      <c r="D514" s="283"/>
      <c r="E514" s="59"/>
      <c r="F514" s="283"/>
    </row>
    <row r="515" spans="1:6">
      <c r="A515" s="293" t="s">
        <v>81</v>
      </c>
      <c r="B515" s="297" t="s">
        <v>582</v>
      </c>
      <c r="C515" s="274"/>
      <c r="D515" s="283"/>
      <c r="E515" s="59"/>
      <c r="F515" s="283"/>
    </row>
    <row r="516" spans="1:6" ht="225.75" customHeight="1">
      <c r="A516" s="307"/>
      <c r="B516" s="56" t="s">
        <v>583</v>
      </c>
      <c r="C516" s="274"/>
      <c r="D516" s="283"/>
      <c r="E516" s="59"/>
      <c r="F516" s="283"/>
    </row>
    <row r="517" spans="1:6" ht="12" customHeight="1">
      <c r="A517" s="307"/>
      <c r="B517" s="297" t="s">
        <v>584</v>
      </c>
      <c r="C517" s="302" t="s">
        <v>94</v>
      </c>
      <c r="D517" s="303">
        <v>720</v>
      </c>
      <c r="E517" s="392"/>
      <c r="F517" s="281">
        <f>D517*E517</f>
        <v>0</v>
      </c>
    </row>
    <row r="518" spans="1:6" ht="12" customHeight="1">
      <c r="A518" s="307"/>
      <c r="B518" s="297"/>
      <c r="C518" s="302"/>
      <c r="D518" s="303"/>
      <c r="E518" s="392"/>
      <c r="F518" s="281"/>
    </row>
    <row r="519" spans="1:6" ht="12" customHeight="1">
      <c r="A519" s="293" t="s">
        <v>87</v>
      </c>
      <c r="B519" s="297" t="s">
        <v>585</v>
      </c>
      <c r="C519" s="302"/>
      <c r="D519" s="303"/>
      <c r="E519" s="392"/>
      <c r="F519" s="281"/>
    </row>
    <row r="520" spans="1:6" ht="204" customHeight="1">
      <c r="A520" s="307"/>
      <c r="B520" s="56" t="s">
        <v>586</v>
      </c>
      <c r="C520" s="302"/>
      <c r="D520" s="303"/>
      <c r="E520" s="392"/>
      <c r="F520" s="281"/>
    </row>
    <row r="521" spans="1:6" ht="12" customHeight="1">
      <c r="A521" s="307"/>
      <c r="B521" s="297" t="s">
        <v>584</v>
      </c>
      <c r="C521" s="302" t="s">
        <v>94</v>
      </c>
      <c r="D521" s="303">
        <v>340</v>
      </c>
      <c r="E521" s="392"/>
      <c r="F521" s="281">
        <f>D521*E521</f>
        <v>0</v>
      </c>
    </row>
    <row r="522" spans="1:6" ht="12" customHeight="1">
      <c r="A522" s="307"/>
      <c r="B522" s="56"/>
      <c r="C522" s="274"/>
      <c r="D522" s="283"/>
      <c r="E522" s="59"/>
      <c r="F522" s="283"/>
    </row>
    <row r="523" spans="1:6" ht="12" customHeight="1">
      <c r="A523" s="307"/>
      <c r="B523" s="688" t="s">
        <v>854</v>
      </c>
      <c r="C523" s="688"/>
      <c r="D523" s="688"/>
      <c r="E523" s="59"/>
      <c r="F523" s="299">
        <f>SUM(F514:F522)</f>
        <v>0</v>
      </c>
    </row>
    <row r="524" spans="1:6" ht="12" customHeight="1">
      <c r="A524" s="307"/>
      <c r="B524" s="56"/>
      <c r="C524" s="274"/>
      <c r="D524" s="283"/>
      <c r="E524" s="59"/>
      <c r="F524" s="283"/>
    </row>
    <row r="525" spans="1:6" ht="12" customHeight="1">
      <c r="A525" s="307"/>
      <c r="B525" s="688" t="s">
        <v>303</v>
      </c>
      <c r="C525" s="688"/>
      <c r="D525" s="688"/>
      <c r="E525" s="59"/>
      <c r="F525" s="299">
        <f>F132+F180+F280+F366+F474+F511+F523</f>
        <v>0</v>
      </c>
    </row>
    <row r="526" spans="1:6" ht="12" customHeight="1">
      <c r="A526" s="307"/>
      <c r="B526" s="301"/>
      <c r="C526" s="301"/>
      <c r="D526" s="301"/>
      <c r="E526" s="59"/>
      <c r="F526" s="283"/>
    </row>
    <row r="527" spans="1:6" ht="12" customHeight="1">
      <c r="A527" s="278" t="s">
        <v>34</v>
      </c>
      <c r="B527" s="694" t="s">
        <v>32</v>
      </c>
      <c r="C527" s="695"/>
      <c r="D527" s="695"/>
      <c r="E527" s="59"/>
      <c r="F527" s="283"/>
    </row>
    <row r="528" spans="1:6" ht="12" customHeight="1">
      <c r="A528" s="307"/>
      <c r="B528" s="56"/>
      <c r="C528" s="274"/>
      <c r="D528" s="283"/>
      <c r="E528" s="59"/>
      <c r="F528" s="283"/>
    </row>
    <row r="529" spans="1:6" ht="12" customHeight="1">
      <c r="A529" s="278" t="s">
        <v>35</v>
      </c>
      <c r="B529" s="290" t="s">
        <v>119</v>
      </c>
      <c r="C529" s="274"/>
      <c r="D529" s="283"/>
      <c r="E529" s="59"/>
      <c r="F529" s="283"/>
    </row>
    <row r="530" spans="1:6" ht="12" customHeight="1">
      <c r="A530" s="307"/>
      <c r="B530" s="297"/>
      <c r="C530" s="294"/>
      <c r="D530" s="283"/>
      <c r="E530" s="59"/>
      <c r="F530" s="283"/>
    </row>
    <row r="531" spans="1:6" ht="12" customHeight="1">
      <c r="A531" s="293" t="s">
        <v>12</v>
      </c>
      <c r="B531" s="297" t="s">
        <v>587</v>
      </c>
      <c r="C531" s="294"/>
      <c r="D531" s="283"/>
      <c r="E531" s="59"/>
      <c r="F531" s="283"/>
    </row>
    <row r="532" spans="1:6" ht="171" customHeight="1">
      <c r="A532" s="307"/>
      <c r="B532" s="297" t="s">
        <v>588</v>
      </c>
      <c r="C532" s="294"/>
      <c r="D532" s="283"/>
      <c r="E532" s="59"/>
      <c r="F532" s="283"/>
    </row>
    <row r="533" spans="1:6" ht="12" customHeight="1">
      <c r="A533" s="307"/>
      <c r="B533" s="297" t="s">
        <v>589</v>
      </c>
      <c r="C533" s="302" t="s">
        <v>2</v>
      </c>
      <c r="D533" s="303">
        <v>27</v>
      </c>
      <c r="E533" s="392"/>
      <c r="F533" s="281">
        <f>D533*E533</f>
        <v>0</v>
      </c>
    </row>
    <row r="534" spans="1:6" ht="12" customHeight="1">
      <c r="A534" s="307"/>
      <c r="B534" s="297"/>
      <c r="C534" s="302"/>
      <c r="D534" s="303"/>
      <c r="E534" s="392"/>
      <c r="F534" s="281"/>
    </row>
    <row r="535" spans="1:6" ht="12" customHeight="1">
      <c r="A535" s="293" t="s">
        <v>14</v>
      </c>
      <c r="B535" s="297" t="s">
        <v>1026</v>
      </c>
      <c r="C535" s="302"/>
      <c r="D535" s="303"/>
      <c r="E535" s="392"/>
      <c r="F535" s="281"/>
    </row>
    <row r="536" spans="1:6" ht="101.25">
      <c r="A536" s="307"/>
      <c r="B536" s="297" t="s">
        <v>1027</v>
      </c>
      <c r="C536" s="302"/>
      <c r="D536" s="303"/>
      <c r="E536" s="392"/>
      <c r="F536" s="281"/>
    </row>
    <row r="537" spans="1:6" ht="12" customHeight="1">
      <c r="A537" s="307"/>
      <c r="B537" s="297" t="s">
        <v>277</v>
      </c>
      <c r="C537" s="302" t="s">
        <v>2</v>
      </c>
      <c r="D537" s="303">
        <v>10</v>
      </c>
      <c r="E537" s="392"/>
      <c r="F537" s="281">
        <f>D537*E537</f>
        <v>0</v>
      </c>
    </row>
    <row r="538" spans="1:6" ht="12" customHeight="1">
      <c r="A538" s="307"/>
      <c r="B538" s="297"/>
      <c r="C538" s="294"/>
      <c r="D538" s="283"/>
      <c r="E538" s="59"/>
      <c r="F538" s="283"/>
    </row>
    <row r="539" spans="1:6" ht="12" customHeight="1">
      <c r="A539" s="307"/>
      <c r="B539" s="688" t="s">
        <v>120</v>
      </c>
      <c r="C539" s="688"/>
      <c r="D539" s="688"/>
      <c r="E539" s="59"/>
      <c r="F539" s="299">
        <f>SUM(F529:F538)</f>
        <v>0</v>
      </c>
    </row>
    <row r="540" spans="1:6" ht="12" customHeight="1">
      <c r="A540" s="307"/>
      <c r="B540" s="297"/>
      <c r="C540" s="294"/>
      <c r="D540" s="283"/>
      <c r="E540" s="59"/>
      <c r="F540" s="283"/>
    </row>
    <row r="541" spans="1:6" ht="12" customHeight="1">
      <c r="A541" s="278" t="s">
        <v>36</v>
      </c>
      <c r="B541" s="290" t="s">
        <v>100</v>
      </c>
      <c r="C541" s="294"/>
      <c r="D541" s="283"/>
      <c r="E541" s="59"/>
      <c r="F541" s="283"/>
    </row>
    <row r="542" spans="1:6" ht="12" customHeight="1">
      <c r="A542" s="307"/>
      <c r="B542" s="297"/>
      <c r="C542" s="294"/>
      <c r="D542" s="283"/>
      <c r="E542" s="59"/>
      <c r="F542" s="283"/>
    </row>
    <row r="543" spans="1:6" ht="12" customHeight="1">
      <c r="A543" s="293" t="s">
        <v>15</v>
      </c>
      <c r="B543" s="297" t="s">
        <v>590</v>
      </c>
      <c r="C543" s="294"/>
      <c r="D543" s="283"/>
      <c r="E543" s="59"/>
      <c r="F543" s="283"/>
    </row>
    <row r="544" spans="1:6" ht="79.5" customHeight="1">
      <c r="A544" s="307"/>
      <c r="B544" s="297" t="s">
        <v>1006</v>
      </c>
      <c r="C544" s="294"/>
      <c r="D544" s="283"/>
      <c r="E544" s="59"/>
      <c r="F544" s="283"/>
    </row>
    <row r="545" spans="1:6" ht="12" customHeight="1">
      <c r="A545" s="307"/>
      <c r="B545" s="297" t="s">
        <v>122</v>
      </c>
      <c r="C545" s="302" t="s">
        <v>116</v>
      </c>
      <c r="D545" s="303">
        <v>15</v>
      </c>
      <c r="E545" s="392"/>
      <c r="F545" s="281">
        <f>D545*E545</f>
        <v>0</v>
      </c>
    </row>
    <row r="546" spans="1:6" ht="12" customHeight="1">
      <c r="A546" s="307"/>
      <c r="B546" s="297"/>
      <c r="C546" s="294"/>
      <c r="D546" s="283"/>
      <c r="E546" s="59"/>
      <c r="F546" s="283"/>
    </row>
    <row r="547" spans="1:6" ht="12" customHeight="1">
      <c r="A547" s="293" t="s">
        <v>16</v>
      </c>
      <c r="B547" s="297" t="s">
        <v>591</v>
      </c>
      <c r="C547" s="302"/>
      <c r="D547" s="303"/>
      <c r="E547" s="392"/>
      <c r="F547" s="303"/>
    </row>
    <row r="548" spans="1:6" ht="79.5" customHeight="1">
      <c r="A548" s="293"/>
      <c r="B548" s="297" t="s">
        <v>592</v>
      </c>
      <c r="C548" s="302"/>
      <c r="D548" s="303"/>
      <c r="E548" s="392"/>
      <c r="F548" s="303"/>
    </row>
    <row r="549" spans="1:6" ht="12" customHeight="1">
      <c r="A549" s="293"/>
      <c r="B549" s="297" t="s">
        <v>122</v>
      </c>
      <c r="C549" s="302" t="s">
        <v>116</v>
      </c>
      <c r="D549" s="303">
        <v>4</v>
      </c>
      <c r="E549" s="392"/>
      <c r="F549" s="281">
        <f>D549*E549</f>
        <v>0</v>
      </c>
    </row>
    <row r="550" spans="1:6" ht="12" customHeight="1">
      <c r="A550" s="293"/>
      <c r="B550" s="297"/>
      <c r="C550" s="302"/>
      <c r="D550" s="303"/>
      <c r="E550" s="392"/>
      <c r="F550" s="281"/>
    </row>
    <row r="551" spans="1:6" ht="12" customHeight="1">
      <c r="A551" s="293" t="s">
        <v>19</v>
      </c>
      <c r="B551" s="56" t="s">
        <v>121</v>
      </c>
      <c r="C551" s="274"/>
      <c r="D551" s="283"/>
      <c r="E551" s="59"/>
      <c r="F551" s="283"/>
    </row>
    <row r="552" spans="1:6" ht="92.25" customHeight="1">
      <c r="A552" s="307"/>
      <c r="B552" s="297" t="s">
        <v>855</v>
      </c>
      <c r="C552" s="274"/>
      <c r="D552" s="283"/>
      <c r="E552" s="59"/>
      <c r="F552" s="283"/>
    </row>
    <row r="553" spans="1:6" ht="12" customHeight="1">
      <c r="A553" s="307"/>
      <c r="B553" s="297" t="s">
        <v>122</v>
      </c>
      <c r="C553" s="274" t="s">
        <v>116</v>
      </c>
      <c r="D553" s="283">
        <v>4</v>
      </c>
      <c r="E553" s="59"/>
      <c r="F553" s="281">
        <f>D553*E553</f>
        <v>0</v>
      </c>
    </row>
    <row r="554" spans="1:6" ht="12" customHeight="1">
      <c r="A554" s="307"/>
      <c r="B554" s="297"/>
      <c r="C554" s="274"/>
      <c r="D554" s="283"/>
      <c r="E554" s="59"/>
      <c r="F554" s="281"/>
    </row>
    <row r="555" spans="1:6" ht="12" customHeight="1">
      <c r="A555" s="293" t="s">
        <v>20</v>
      </c>
      <c r="B555" s="56" t="s">
        <v>856</v>
      </c>
      <c r="C555" s="274"/>
      <c r="D555" s="283"/>
      <c r="E555" s="59"/>
      <c r="F555" s="283"/>
    </row>
    <row r="556" spans="1:6" ht="90">
      <c r="A556" s="307"/>
      <c r="B556" s="297" t="s">
        <v>857</v>
      </c>
      <c r="C556" s="274"/>
      <c r="D556" s="283"/>
      <c r="E556" s="59"/>
      <c r="F556" s="283"/>
    </row>
    <row r="557" spans="1:6" ht="12" customHeight="1">
      <c r="A557" s="307"/>
      <c r="B557" s="297" t="s">
        <v>627</v>
      </c>
      <c r="C557" s="274" t="s">
        <v>116</v>
      </c>
      <c r="D557" s="283">
        <v>12</v>
      </c>
      <c r="E557" s="59"/>
      <c r="F557" s="281">
        <f>D557*E557</f>
        <v>0</v>
      </c>
    </row>
    <row r="558" spans="1:6" ht="12" customHeight="1">
      <c r="A558" s="307"/>
      <c r="B558" s="297"/>
      <c r="C558" s="294"/>
      <c r="D558" s="283"/>
      <c r="E558" s="59"/>
      <c r="F558" s="283"/>
    </row>
    <row r="559" spans="1:6" ht="12" customHeight="1">
      <c r="A559" s="307"/>
      <c r="B559" s="688" t="s">
        <v>304</v>
      </c>
      <c r="C559" s="688"/>
      <c r="D559" s="688"/>
      <c r="E559" s="59"/>
      <c r="F559" s="299">
        <f>SUM(F541:F558)</f>
        <v>0</v>
      </c>
    </row>
    <row r="560" spans="1:6" ht="12" customHeight="1">
      <c r="A560" s="307"/>
      <c r="B560" s="297"/>
      <c r="C560" s="294"/>
      <c r="D560" s="283"/>
      <c r="E560" s="59"/>
      <c r="F560" s="283"/>
    </row>
    <row r="561" spans="1:6" ht="12" customHeight="1">
      <c r="A561" s="320" t="s">
        <v>37</v>
      </c>
      <c r="B561" s="321" t="s">
        <v>311</v>
      </c>
      <c r="C561" s="294"/>
      <c r="D561" s="283"/>
      <c r="E561" s="59"/>
      <c r="F561" s="283"/>
    </row>
    <row r="562" spans="1:6" ht="12" customHeight="1">
      <c r="A562" s="307"/>
      <c r="B562" s="297"/>
      <c r="C562" s="294"/>
      <c r="D562" s="283"/>
      <c r="E562" s="59"/>
      <c r="F562" s="283"/>
    </row>
    <row r="563" spans="1:6" ht="12" customHeight="1">
      <c r="A563" s="293" t="s">
        <v>10</v>
      </c>
      <c r="B563" s="297" t="s">
        <v>594</v>
      </c>
      <c r="C563" s="302"/>
      <c r="D563" s="303"/>
      <c r="E563" s="392"/>
      <c r="F563" s="303"/>
    </row>
    <row r="564" spans="1:6" ht="90">
      <c r="A564" s="293"/>
      <c r="B564" s="297" t="s">
        <v>593</v>
      </c>
      <c r="C564" s="302"/>
      <c r="D564" s="303"/>
      <c r="E564" s="392"/>
      <c r="F564" s="303"/>
    </row>
    <row r="565" spans="1:6" ht="12" customHeight="1">
      <c r="A565" s="293"/>
      <c r="B565" s="297" t="s">
        <v>122</v>
      </c>
      <c r="C565" s="302" t="s">
        <v>116</v>
      </c>
      <c r="D565" s="303">
        <v>15</v>
      </c>
      <c r="E565" s="392"/>
      <c r="F565" s="281">
        <f>D565*E565</f>
        <v>0</v>
      </c>
    </row>
    <row r="566" spans="1:6" ht="12" customHeight="1">
      <c r="A566" s="307"/>
      <c r="B566" s="297"/>
      <c r="C566" s="294"/>
      <c r="D566" s="283"/>
      <c r="E566" s="59"/>
      <c r="F566" s="283"/>
    </row>
    <row r="567" spans="1:6" ht="12" customHeight="1">
      <c r="A567" s="293" t="s">
        <v>11</v>
      </c>
      <c r="B567" s="297" t="s">
        <v>596</v>
      </c>
      <c r="C567" s="302"/>
      <c r="D567" s="303"/>
      <c r="E567" s="392"/>
      <c r="F567" s="303"/>
    </row>
    <row r="568" spans="1:6" ht="123.75">
      <c r="A568" s="293"/>
      <c r="B568" s="297" t="s">
        <v>858</v>
      </c>
      <c r="C568" s="302"/>
      <c r="D568" s="303"/>
      <c r="E568" s="392"/>
      <c r="F568" s="303"/>
    </row>
    <row r="569" spans="1:6" ht="12" customHeight="1">
      <c r="A569" s="293"/>
      <c r="B569" s="297" t="s">
        <v>256</v>
      </c>
      <c r="C569" s="302" t="s">
        <v>2</v>
      </c>
      <c r="D569" s="303">
        <v>5</v>
      </c>
      <c r="E569" s="392"/>
      <c r="F569" s="281">
        <f>D569*E569</f>
        <v>0</v>
      </c>
    </row>
    <row r="570" spans="1:6" ht="12" customHeight="1">
      <c r="A570" s="307"/>
      <c r="B570" s="297"/>
      <c r="C570" s="294"/>
      <c r="D570" s="283"/>
      <c r="E570" s="59"/>
      <c r="F570" s="283"/>
    </row>
    <row r="571" spans="1:6" ht="12" customHeight="1">
      <c r="A571" s="293" t="s">
        <v>24</v>
      </c>
      <c r="B571" s="297" t="s">
        <v>595</v>
      </c>
      <c r="C571" s="302"/>
      <c r="D571" s="303"/>
      <c r="E571" s="392"/>
      <c r="F571" s="303"/>
    </row>
    <row r="572" spans="1:6" ht="112.5">
      <c r="A572" s="293"/>
      <c r="B572" s="297" t="s">
        <v>859</v>
      </c>
      <c r="C572" s="302"/>
      <c r="D572" s="303"/>
      <c r="E572" s="392"/>
      <c r="F572" s="303"/>
    </row>
    <row r="573" spans="1:6" ht="12" customHeight="1">
      <c r="A573" s="293"/>
      <c r="B573" s="297" t="s">
        <v>23</v>
      </c>
      <c r="C573" s="302" t="s">
        <v>101</v>
      </c>
      <c r="D573" s="303">
        <v>1</v>
      </c>
      <c r="E573" s="392"/>
      <c r="F573" s="281">
        <f>D573*E573</f>
        <v>0</v>
      </c>
    </row>
    <row r="574" spans="1:6" ht="12" customHeight="1">
      <c r="A574" s="293"/>
      <c r="B574" s="297"/>
      <c r="C574" s="302"/>
      <c r="D574" s="303"/>
      <c r="E574" s="392"/>
      <c r="F574" s="281"/>
    </row>
    <row r="575" spans="1:6" ht="12" customHeight="1">
      <c r="A575" s="293" t="s">
        <v>88</v>
      </c>
      <c r="B575" s="297" t="s">
        <v>628</v>
      </c>
      <c r="C575" s="302"/>
      <c r="D575" s="303"/>
      <c r="E575" s="392"/>
      <c r="F575" s="281"/>
    </row>
    <row r="576" spans="1:6" ht="112.5">
      <c r="A576" s="293"/>
      <c r="B576" s="297" t="s">
        <v>994</v>
      </c>
      <c r="C576" s="302"/>
      <c r="D576" s="303"/>
      <c r="E576" s="392"/>
      <c r="F576" s="281"/>
    </row>
    <row r="577" spans="1:6" ht="12" customHeight="1">
      <c r="A577" s="293"/>
      <c r="B577" s="297" t="s">
        <v>79</v>
      </c>
      <c r="C577" s="302" t="s">
        <v>77</v>
      </c>
      <c r="D577" s="303">
        <v>1</v>
      </c>
      <c r="E577" s="392"/>
      <c r="F577" s="281">
        <f>D577*E577</f>
        <v>0</v>
      </c>
    </row>
    <row r="578" spans="1:6" ht="12" customHeight="1">
      <c r="A578" s="293"/>
      <c r="B578" s="297"/>
      <c r="C578" s="302"/>
      <c r="D578" s="303"/>
      <c r="E578" s="392"/>
      <c r="F578" s="303"/>
    </row>
    <row r="579" spans="1:6" ht="12" customHeight="1">
      <c r="A579" s="307"/>
      <c r="B579" s="688" t="s">
        <v>597</v>
      </c>
      <c r="C579" s="688"/>
      <c r="D579" s="688"/>
      <c r="E579" s="59"/>
      <c r="F579" s="299">
        <f>SUM(F561:F578)</f>
        <v>0</v>
      </c>
    </row>
    <row r="580" spans="1:6" ht="12" customHeight="1">
      <c r="A580" s="293"/>
      <c r="B580" s="297"/>
      <c r="C580" s="302"/>
      <c r="D580" s="303"/>
      <c r="E580" s="392"/>
      <c r="F580" s="281"/>
    </row>
    <row r="581" spans="1:6" ht="12" customHeight="1">
      <c r="A581" s="320" t="s">
        <v>43</v>
      </c>
      <c r="B581" s="321" t="s">
        <v>123</v>
      </c>
      <c r="C581" s="294"/>
      <c r="D581" s="283"/>
      <c r="E581" s="59"/>
      <c r="F581" s="283"/>
    </row>
    <row r="582" spans="1:6" ht="12" customHeight="1">
      <c r="A582" s="307"/>
      <c r="B582" s="297"/>
      <c r="C582" s="294"/>
      <c r="D582" s="283"/>
      <c r="E582" s="59"/>
      <c r="F582" s="283"/>
    </row>
    <row r="583" spans="1:6" ht="12" customHeight="1">
      <c r="A583" s="293" t="s">
        <v>45</v>
      </c>
      <c r="B583" s="297" t="s">
        <v>598</v>
      </c>
      <c r="C583" s="302"/>
      <c r="D583" s="303"/>
      <c r="E583" s="392"/>
      <c r="F583" s="303"/>
    </row>
    <row r="584" spans="1:6" ht="327" customHeight="1">
      <c r="A584" s="293"/>
      <c r="B584" s="297" t="s">
        <v>1011</v>
      </c>
      <c r="C584" s="302"/>
      <c r="D584" s="303"/>
      <c r="E584" s="392"/>
      <c r="F584" s="303"/>
    </row>
    <row r="585" spans="1:6" ht="12" customHeight="1">
      <c r="A585" s="293"/>
      <c r="B585" s="297" t="s">
        <v>247</v>
      </c>
      <c r="C585" s="277"/>
      <c r="D585" s="277"/>
      <c r="E585" s="391"/>
      <c r="F585" s="277"/>
    </row>
    <row r="586" spans="1:6" ht="12" customHeight="1">
      <c r="A586" s="307"/>
      <c r="B586" s="297" t="s">
        <v>599</v>
      </c>
      <c r="C586" s="302" t="s">
        <v>2</v>
      </c>
      <c r="D586" s="303">
        <v>55</v>
      </c>
      <c r="E586" s="392"/>
      <c r="F586" s="281">
        <f>D586*E586</f>
        <v>0</v>
      </c>
    </row>
    <row r="587" spans="1:6" ht="12" customHeight="1">
      <c r="A587" s="307"/>
      <c r="B587" s="297" t="s">
        <v>600</v>
      </c>
      <c r="C587" s="302" t="s">
        <v>2</v>
      </c>
      <c r="D587" s="303">
        <v>450</v>
      </c>
      <c r="E587" s="392"/>
      <c r="F587" s="281">
        <f>D587*E587</f>
        <v>0</v>
      </c>
    </row>
    <row r="588" spans="1:6" ht="12" customHeight="1">
      <c r="A588" s="307"/>
      <c r="B588" s="297" t="s">
        <v>601</v>
      </c>
      <c r="C588" s="302" t="s">
        <v>2</v>
      </c>
      <c r="D588" s="303">
        <v>80</v>
      </c>
      <c r="E588" s="392"/>
      <c r="F588" s="281">
        <f>D588*E588</f>
        <v>0</v>
      </c>
    </row>
    <row r="589" spans="1:6" ht="12" customHeight="1">
      <c r="A589" s="307"/>
      <c r="B589" s="297"/>
      <c r="C589" s="294"/>
      <c r="D589" s="283"/>
      <c r="E589" s="59"/>
      <c r="F589" s="283"/>
    </row>
    <row r="590" spans="1:6" ht="12" customHeight="1">
      <c r="A590" s="293" t="s">
        <v>46</v>
      </c>
      <c r="B590" s="297" t="s">
        <v>598</v>
      </c>
      <c r="C590" s="302"/>
      <c r="D590" s="303"/>
      <c r="E590" s="392"/>
      <c r="F590" s="303"/>
    </row>
    <row r="591" spans="1:6" ht="316.5" customHeight="1">
      <c r="A591" s="293"/>
      <c r="B591" s="297" t="s">
        <v>1012</v>
      </c>
      <c r="C591" s="302"/>
      <c r="D591" s="303"/>
      <c r="E591" s="392"/>
      <c r="F591" s="303"/>
    </row>
    <row r="592" spans="1:6" ht="12" customHeight="1">
      <c r="A592" s="293"/>
      <c r="B592" s="297" t="s">
        <v>247</v>
      </c>
      <c r="C592" s="277"/>
      <c r="D592" s="277"/>
      <c r="E592" s="391"/>
      <c r="F592" s="277"/>
    </row>
    <row r="593" spans="1:6" ht="12" customHeight="1">
      <c r="A593" s="307"/>
      <c r="B593" s="297" t="s">
        <v>603</v>
      </c>
      <c r="C593" s="302" t="s">
        <v>2</v>
      </c>
      <c r="D593" s="303">
        <v>90</v>
      </c>
      <c r="E593" s="392"/>
      <c r="F593" s="281">
        <f>D593*E593</f>
        <v>0</v>
      </c>
    </row>
    <row r="594" spans="1:6" ht="12" customHeight="1">
      <c r="A594" s="307"/>
      <c r="B594" s="297"/>
      <c r="C594" s="294"/>
      <c r="D594" s="283"/>
      <c r="E594" s="59"/>
      <c r="F594" s="283"/>
    </row>
    <row r="595" spans="1:6" ht="12" customHeight="1">
      <c r="A595" s="293" t="s">
        <v>47</v>
      </c>
      <c r="B595" s="297" t="s">
        <v>607</v>
      </c>
      <c r="C595" s="302"/>
      <c r="D595" s="303"/>
      <c r="E595" s="392"/>
      <c r="F595" s="303"/>
    </row>
    <row r="596" spans="1:6" ht="191.25">
      <c r="A596" s="293"/>
      <c r="B596" s="297" t="s">
        <v>862</v>
      </c>
      <c r="C596" s="302"/>
      <c r="D596" s="303"/>
      <c r="E596" s="392"/>
      <c r="F596" s="303"/>
    </row>
    <row r="597" spans="1:6" ht="12" customHeight="1">
      <c r="A597" s="293"/>
      <c r="B597" s="297" t="s">
        <v>247</v>
      </c>
      <c r="C597" s="302"/>
      <c r="D597" s="303"/>
      <c r="E597" s="392"/>
      <c r="F597" s="281"/>
    </row>
    <row r="598" spans="1:6" ht="12" customHeight="1">
      <c r="A598" s="293"/>
      <c r="B598" s="297" t="s">
        <v>860</v>
      </c>
      <c r="C598" s="302" t="s">
        <v>2</v>
      </c>
      <c r="D598" s="303">
        <v>20</v>
      </c>
      <c r="E598" s="392"/>
      <c r="F598" s="281">
        <f>D598*E598</f>
        <v>0</v>
      </c>
    </row>
    <row r="599" spans="1:6" ht="12" customHeight="1">
      <c r="A599" s="293"/>
      <c r="B599" s="297" t="s">
        <v>861</v>
      </c>
      <c r="C599" s="302" t="s">
        <v>2</v>
      </c>
      <c r="D599" s="303">
        <v>25</v>
      </c>
      <c r="E599" s="392"/>
      <c r="F599" s="281">
        <f>D599*E599</f>
        <v>0</v>
      </c>
    </row>
    <row r="600" spans="1:6" ht="12" customHeight="1">
      <c r="A600" s="307"/>
      <c r="B600" s="297"/>
      <c r="C600" s="294"/>
      <c r="D600" s="283"/>
      <c r="E600" s="59"/>
      <c r="F600" s="283"/>
    </row>
    <row r="601" spans="1:6" ht="22.5">
      <c r="A601" s="293" t="s">
        <v>48</v>
      </c>
      <c r="B601" s="297" t="s">
        <v>604</v>
      </c>
      <c r="C601" s="302"/>
      <c r="D601" s="303"/>
      <c r="E601" s="392"/>
      <c r="F601" s="303"/>
    </row>
    <row r="602" spans="1:6" ht="271.5" customHeight="1">
      <c r="A602" s="293"/>
      <c r="B602" s="297" t="s">
        <v>605</v>
      </c>
      <c r="C602" s="302"/>
      <c r="D602" s="303"/>
      <c r="E602" s="392"/>
      <c r="F602" s="303"/>
    </row>
    <row r="603" spans="1:6" ht="12" customHeight="1">
      <c r="A603" s="293"/>
      <c r="B603" s="297" t="s">
        <v>247</v>
      </c>
      <c r="C603" s="302"/>
      <c r="D603" s="303"/>
      <c r="E603" s="392"/>
      <c r="F603" s="281"/>
    </row>
    <row r="604" spans="1:6" ht="12" customHeight="1">
      <c r="A604" s="307"/>
      <c r="B604" s="297" t="s">
        <v>606</v>
      </c>
      <c r="C604" s="302" t="s">
        <v>2</v>
      </c>
      <c r="D604" s="303">
        <v>35</v>
      </c>
      <c r="E604" s="392"/>
      <c r="F604" s="281">
        <f>D604*E604</f>
        <v>0</v>
      </c>
    </row>
    <row r="605" spans="1:6" ht="12" customHeight="1">
      <c r="A605" s="307"/>
      <c r="B605" s="297" t="s">
        <v>602</v>
      </c>
      <c r="C605" s="302" t="s">
        <v>2</v>
      </c>
      <c r="D605" s="303">
        <v>22</v>
      </c>
      <c r="E605" s="392"/>
      <c r="F605" s="281">
        <f>D605*E605</f>
        <v>0</v>
      </c>
    </row>
    <row r="606" spans="1:6" ht="12" customHeight="1">
      <c r="A606" s="307"/>
      <c r="B606" s="297"/>
      <c r="C606" s="294"/>
      <c r="D606" s="283"/>
      <c r="E606" s="59"/>
      <c r="F606" s="283"/>
    </row>
    <row r="607" spans="1:6" ht="12" customHeight="1">
      <c r="A607" s="293" t="s">
        <v>84</v>
      </c>
      <c r="B607" s="56" t="s">
        <v>320</v>
      </c>
      <c r="C607" s="294"/>
      <c r="D607" s="316"/>
      <c r="E607" s="397"/>
      <c r="F607" s="316"/>
    </row>
    <row r="608" spans="1:6" ht="79.5" customHeight="1">
      <c r="A608" s="293"/>
      <c r="B608" s="297" t="s">
        <v>863</v>
      </c>
      <c r="C608" s="294"/>
      <c r="D608" s="316"/>
      <c r="E608" s="397"/>
      <c r="F608" s="316"/>
    </row>
    <row r="609" spans="1:6" ht="12" customHeight="1">
      <c r="A609" s="293"/>
      <c r="B609" s="297" t="s">
        <v>321</v>
      </c>
      <c r="C609" s="294" t="s">
        <v>2</v>
      </c>
      <c r="D609" s="316">
        <v>10</v>
      </c>
      <c r="E609" s="397"/>
      <c r="F609" s="281">
        <f>D609*E609</f>
        <v>0</v>
      </c>
    </row>
    <row r="610" spans="1:6" ht="12" customHeight="1">
      <c r="A610" s="307"/>
      <c r="B610" s="297"/>
      <c r="C610" s="294"/>
      <c r="D610" s="283"/>
      <c r="E610" s="59"/>
      <c r="F610" s="283"/>
    </row>
    <row r="611" spans="1:6" ht="12" customHeight="1">
      <c r="A611" s="307"/>
      <c r="B611" s="688" t="s">
        <v>626</v>
      </c>
      <c r="C611" s="688"/>
      <c r="D611" s="688"/>
      <c r="E611" s="59"/>
      <c r="F611" s="299">
        <f>SUM(F582:F610)</f>
        <v>0</v>
      </c>
    </row>
    <row r="612" spans="1:6" ht="12" customHeight="1">
      <c r="A612" s="307"/>
      <c r="B612" s="297"/>
      <c r="C612" s="294"/>
      <c r="D612" s="283"/>
      <c r="E612" s="59"/>
      <c r="F612" s="283"/>
    </row>
    <row r="613" spans="1:6" ht="12" customHeight="1">
      <c r="A613" s="320" t="s">
        <v>49</v>
      </c>
      <c r="B613" s="321" t="s">
        <v>864</v>
      </c>
      <c r="C613" s="294"/>
      <c r="D613" s="283"/>
      <c r="E613" s="59"/>
      <c r="F613" s="283"/>
    </row>
    <row r="614" spans="1:6" ht="12" customHeight="1">
      <c r="A614" s="307"/>
      <c r="B614" s="297"/>
      <c r="C614" s="294"/>
      <c r="D614" s="283"/>
      <c r="E614" s="59"/>
      <c r="F614" s="283"/>
    </row>
    <row r="615" spans="1:6" ht="12" customHeight="1">
      <c r="A615" s="293" t="s">
        <v>51</v>
      </c>
      <c r="B615" s="56" t="s">
        <v>865</v>
      </c>
      <c r="C615" s="294"/>
      <c r="D615" s="283"/>
      <c r="E615" s="59"/>
      <c r="F615" s="283"/>
    </row>
    <row r="616" spans="1:6" ht="67.5">
      <c r="A616" s="322"/>
      <c r="B616" s="57" t="s">
        <v>868</v>
      </c>
      <c r="C616" s="274"/>
      <c r="D616" s="283"/>
      <c r="E616" s="59"/>
      <c r="F616" s="283"/>
    </row>
    <row r="617" spans="1:6" ht="12" customHeight="1">
      <c r="A617" s="322"/>
      <c r="B617" s="57" t="s">
        <v>867</v>
      </c>
      <c r="C617" s="322"/>
      <c r="D617" s="283"/>
      <c r="E617" s="59"/>
      <c r="F617" s="283"/>
    </row>
    <row r="618" spans="1:6" ht="12" customHeight="1">
      <c r="A618" s="322"/>
      <c r="B618" s="56" t="s">
        <v>869</v>
      </c>
      <c r="C618" s="274" t="s">
        <v>116</v>
      </c>
      <c r="D618" s="283">
        <v>11</v>
      </c>
      <c r="E618" s="59"/>
      <c r="F618" s="281">
        <f>D618*E618</f>
        <v>0</v>
      </c>
    </row>
    <row r="619" spans="1:6" ht="12" customHeight="1">
      <c r="A619" s="307"/>
      <c r="B619" s="297"/>
      <c r="C619" s="294"/>
      <c r="D619" s="283"/>
      <c r="E619" s="59"/>
      <c r="F619" s="283"/>
    </row>
    <row r="620" spans="1:6" ht="12" customHeight="1">
      <c r="A620" s="307"/>
      <c r="B620" s="688" t="s">
        <v>870</v>
      </c>
      <c r="C620" s="688"/>
      <c r="D620" s="688"/>
      <c r="E620" s="59"/>
      <c r="F620" s="299">
        <f>SUM(F614:F619)</f>
        <v>0</v>
      </c>
    </row>
    <row r="621" spans="1:6" ht="12" customHeight="1">
      <c r="A621" s="307"/>
      <c r="B621" s="297"/>
      <c r="C621" s="294"/>
      <c r="D621" s="283"/>
      <c r="E621" s="59"/>
      <c r="F621" s="283"/>
    </row>
    <row r="622" spans="1:6" ht="12" customHeight="1">
      <c r="A622" s="320" t="s">
        <v>52</v>
      </c>
      <c r="B622" s="321" t="s">
        <v>33</v>
      </c>
      <c r="C622" s="294"/>
      <c r="D622" s="283"/>
      <c r="E622" s="59"/>
      <c r="F622" s="283"/>
    </row>
    <row r="623" spans="1:6" ht="12" customHeight="1">
      <c r="A623" s="307"/>
      <c r="B623" s="297"/>
      <c r="C623" s="294"/>
      <c r="D623" s="283"/>
      <c r="E623" s="59"/>
      <c r="F623" s="283"/>
    </row>
    <row r="624" spans="1:6" ht="12" customHeight="1">
      <c r="A624" s="323" t="s">
        <v>54</v>
      </c>
      <c r="B624" s="324" t="s">
        <v>248</v>
      </c>
      <c r="C624" s="294"/>
      <c r="D624" s="281"/>
      <c r="E624" s="60"/>
      <c r="F624" s="281"/>
    </row>
    <row r="625" spans="1:6" ht="70.5" customHeight="1">
      <c r="A625" s="325"/>
      <c r="B625" s="319" t="s">
        <v>866</v>
      </c>
      <c r="C625" s="294"/>
      <c r="D625" s="281"/>
      <c r="E625" s="60"/>
      <c r="F625" s="281"/>
    </row>
    <row r="626" spans="1:6" ht="12" customHeight="1">
      <c r="A626" s="325"/>
      <c r="B626" s="297" t="s">
        <v>179</v>
      </c>
      <c r="C626" s="277"/>
      <c r="D626" s="277"/>
      <c r="E626" s="391"/>
      <c r="F626" s="277"/>
    </row>
    <row r="627" spans="1:6" ht="12" customHeight="1">
      <c r="A627" s="325"/>
      <c r="B627" s="297" t="s">
        <v>608</v>
      </c>
      <c r="C627" s="294" t="s">
        <v>116</v>
      </c>
      <c r="D627" s="281">
        <v>67</v>
      </c>
      <c r="E627" s="60"/>
      <c r="F627" s="281">
        <f>D627*E627</f>
        <v>0</v>
      </c>
    </row>
    <row r="628" spans="1:6" ht="12" customHeight="1">
      <c r="A628" s="307"/>
      <c r="B628" s="297" t="s">
        <v>609</v>
      </c>
      <c r="C628" s="294" t="s">
        <v>116</v>
      </c>
      <c r="D628" s="281">
        <v>23</v>
      </c>
      <c r="E628" s="60"/>
      <c r="F628" s="281">
        <f>D628*E628</f>
        <v>0</v>
      </c>
    </row>
    <row r="629" spans="1:6" ht="12" customHeight="1">
      <c r="A629" s="307"/>
      <c r="B629" s="297"/>
      <c r="C629" s="294"/>
      <c r="D629" s="283"/>
      <c r="E629" s="59"/>
      <c r="F629" s="283"/>
    </row>
    <row r="630" spans="1:6" ht="12" customHeight="1">
      <c r="A630" s="293" t="s">
        <v>55</v>
      </c>
      <c r="B630" s="297" t="s">
        <v>610</v>
      </c>
      <c r="C630" s="302"/>
      <c r="D630" s="303"/>
      <c r="E630" s="392"/>
      <c r="F630" s="303"/>
    </row>
    <row r="631" spans="1:6" ht="56.25">
      <c r="A631" s="293"/>
      <c r="B631" s="297" t="s">
        <v>611</v>
      </c>
      <c r="C631" s="302"/>
      <c r="D631" s="303"/>
      <c r="E631" s="392"/>
      <c r="F631" s="303"/>
    </row>
    <row r="632" spans="1:6" ht="12" customHeight="1">
      <c r="A632" s="293"/>
      <c r="B632" s="297" t="s">
        <v>179</v>
      </c>
      <c r="C632" s="302"/>
      <c r="D632" s="303"/>
      <c r="E632" s="392"/>
      <c r="F632" s="303"/>
    </row>
    <row r="633" spans="1:6" ht="12" customHeight="1">
      <c r="A633" s="293"/>
      <c r="B633" s="297" t="s">
        <v>871</v>
      </c>
      <c r="C633" s="302" t="s">
        <v>116</v>
      </c>
      <c r="D633" s="303">
        <v>45</v>
      </c>
      <c r="E633" s="392"/>
      <c r="F633" s="281">
        <f>D633*E633</f>
        <v>0</v>
      </c>
    </row>
    <row r="634" spans="1:6" ht="12" customHeight="1">
      <c r="A634" s="307"/>
      <c r="B634" s="297"/>
      <c r="C634" s="294"/>
      <c r="D634" s="283"/>
      <c r="E634" s="59"/>
      <c r="F634" s="283"/>
    </row>
    <row r="635" spans="1:6" ht="12" customHeight="1">
      <c r="A635" s="293" t="s">
        <v>56</v>
      </c>
      <c r="B635" s="297" t="s">
        <v>612</v>
      </c>
      <c r="C635" s="302"/>
      <c r="D635" s="303"/>
      <c r="E635" s="392"/>
      <c r="F635" s="303"/>
    </row>
    <row r="636" spans="1:6" ht="56.25">
      <c r="A636" s="293"/>
      <c r="B636" s="297" t="s">
        <v>615</v>
      </c>
      <c r="C636" s="302"/>
      <c r="D636" s="303"/>
      <c r="E636" s="392"/>
      <c r="F636" s="303"/>
    </row>
    <row r="637" spans="1:6" ht="12" customHeight="1">
      <c r="A637" s="293"/>
      <c r="B637" s="297" t="s">
        <v>179</v>
      </c>
      <c r="C637" s="302"/>
      <c r="D637" s="303"/>
      <c r="E637" s="392"/>
      <c r="F637" s="303"/>
    </row>
    <row r="638" spans="1:6" ht="12" customHeight="1">
      <c r="A638" s="293"/>
      <c r="B638" s="297" t="s">
        <v>613</v>
      </c>
      <c r="C638" s="302" t="s">
        <v>116</v>
      </c>
      <c r="D638" s="303">
        <v>14</v>
      </c>
      <c r="E638" s="392"/>
      <c r="F638" s="281">
        <f>D638*E638</f>
        <v>0</v>
      </c>
    </row>
    <row r="639" spans="1:6" ht="12" customHeight="1">
      <c r="A639" s="307"/>
      <c r="B639" s="297"/>
      <c r="C639" s="294"/>
      <c r="D639" s="283"/>
      <c r="E639" s="59"/>
      <c r="F639" s="283"/>
    </row>
    <row r="640" spans="1:6" ht="12" customHeight="1">
      <c r="A640" s="323" t="s">
        <v>95</v>
      </c>
      <c r="B640" s="324" t="s">
        <v>614</v>
      </c>
      <c r="C640" s="326"/>
      <c r="D640" s="327"/>
      <c r="E640" s="398"/>
      <c r="F640" s="281"/>
    </row>
    <row r="641" spans="1:6" ht="45">
      <c r="A641" s="328"/>
      <c r="B641" s="319" t="s">
        <v>616</v>
      </c>
      <c r="C641" s="326"/>
      <c r="D641" s="327"/>
      <c r="E641" s="398"/>
      <c r="F641" s="281"/>
    </row>
    <row r="642" spans="1:6" ht="12" customHeight="1">
      <c r="A642" s="328"/>
      <c r="B642" s="319" t="s">
        <v>305</v>
      </c>
      <c r="C642" s="326" t="s">
        <v>116</v>
      </c>
      <c r="D642" s="327">
        <v>19</v>
      </c>
      <c r="E642" s="398"/>
      <c r="F642" s="281">
        <f>D642*E642</f>
        <v>0</v>
      </c>
    </row>
    <row r="643" spans="1:6" ht="12" customHeight="1">
      <c r="A643" s="307"/>
      <c r="B643" s="297"/>
      <c r="C643" s="294"/>
      <c r="D643" s="283"/>
      <c r="E643" s="59"/>
      <c r="F643" s="283"/>
    </row>
    <row r="644" spans="1:6" ht="12" customHeight="1">
      <c r="A644" s="323" t="s">
        <v>96</v>
      </c>
      <c r="B644" s="324" t="s">
        <v>617</v>
      </c>
      <c r="C644" s="326"/>
      <c r="D644" s="327"/>
      <c r="E644" s="398"/>
      <c r="F644" s="281"/>
    </row>
    <row r="645" spans="1:6" ht="46.5" customHeight="1">
      <c r="A645" s="328"/>
      <c r="B645" s="319" t="s">
        <v>619</v>
      </c>
      <c r="C645" s="326"/>
      <c r="D645" s="327"/>
      <c r="E645" s="398"/>
      <c r="F645" s="281"/>
    </row>
    <row r="646" spans="1:6" ht="12" customHeight="1">
      <c r="A646" s="328"/>
      <c r="B646" s="319" t="s">
        <v>618</v>
      </c>
      <c r="C646" s="326" t="s">
        <v>116</v>
      </c>
      <c r="D646" s="327">
        <v>19</v>
      </c>
      <c r="E646" s="398"/>
      <c r="F646" s="281">
        <f>D646*E646</f>
        <v>0</v>
      </c>
    </row>
    <row r="647" spans="1:6" ht="12" customHeight="1">
      <c r="A647" s="307"/>
      <c r="B647" s="297"/>
      <c r="C647" s="294"/>
      <c r="D647" s="283"/>
      <c r="E647" s="59"/>
      <c r="F647" s="283"/>
    </row>
    <row r="648" spans="1:6" ht="12" customHeight="1">
      <c r="A648" s="323" t="s">
        <v>98</v>
      </c>
      <c r="B648" s="324" t="s">
        <v>620</v>
      </c>
      <c r="C648" s="326"/>
      <c r="D648" s="327"/>
      <c r="E648" s="398"/>
      <c r="F648" s="281"/>
    </row>
    <row r="649" spans="1:6" ht="56.25">
      <c r="A649" s="328"/>
      <c r="B649" s="319" t="s">
        <v>622</v>
      </c>
      <c r="C649" s="326"/>
      <c r="D649" s="327"/>
      <c r="E649" s="398"/>
      <c r="F649" s="281"/>
    </row>
    <row r="650" spans="1:6" ht="12" customHeight="1">
      <c r="A650" s="328"/>
      <c r="B650" s="319" t="s">
        <v>305</v>
      </c>
      <c r="C650" s="326"/>
      <c r="D650" s="327"/>
      <c r="E650" s="398"/>
      <c r="F650" s="281"/>
    </row>
    <row r="651" spans="1:6" ht="12" customHeight="1">
      <c r="A651" s="328"/>
      <c r="B651" s="319" t="s">
        <v>621</v>
      </c>
      <c r="C651" s="326" t="s">
        <v>116</v>
      </c>
      <c r="D651" s="327">
        <v>28</v>
      </c>
      <c r="E651" s="398"/>
      <c r="F651" s="281">
        <f>D651*E651</f>
        <v>0</v>
      </c>
    </row>
    <row r="652" spans="1:6" ht="12" customHeight="1">
      <c r="A652" s="307"/>
      <c r="B652" s="297"/>
      <c r="C652" s="294"/>
      <c r="D652" s="283"/>
      <c r="E652" s="59"/>
      <c r="F652" s="283"/>
    </row>
    <row r="653" spans="1:6" ht="12" customHeight="1">
      <c r="A653" s="293" t="s">
        <v>874</v>
      </c>
      <c r="B653" s="297" t="s">
        <v>623</v>
      </c>
      <c r="C653" s="294"/>
      <c r="D653" s="281"/>
      <c r="E653" s="60"/>
      <c r="F653" s="281"/>
    </row>
    <row r="654" spans="1:6" ht="45">
      <c r="A654" s="51"/>
      <c r="B654" s="297" t="s">
        <v>624</v>
      </c>
      <c r="C654" s="294"/>
      <c r="D654" s="281"/>
      <c r="E654" s="60"/>
      <c r="F654" s="281"/>
    </row>
    <row r="655" spans="1:6" ht="12" customHeight="1">
      <c r="A655" s="51"/>
      <c r="B655" s="297" t="s">
        <v>23</v>
      </c>
      <c r="C655" s="294" t="s">
        <v>101</v>
      </c>
      <c r="D655" s="281">
        <v>1</v>
      </c>
      <c r="E655" s="60"/>
      <c r="F655" s="281">
        <f>D655*E655</f>
        <v>0</v>
      </c>
    </row>
    <row r="656" spans="1:6" ht="12" customHeight="1">
      <c r="A656" s="307"/>
      <c r="B656" s="297"/>
      <c r="C656" s="294"/>
      <c r="D656" s="283"/>
      <c r="E656" s="59"/>
      <c r="F656" s="283"/>
    </row>
    <row r="657" spans="1:6" ht="12" customHeight="1">
      <c r="A657" s="323" t="s">
        <v>875</v>
      </c>
      <c r="B657" s="324" t="s">
        <v>625</v>
      </c>
      <c r="C657" s="294"/>
      <c r="D657" s="281"/>
      <c r="E657" s="60"/>
      <c r="F657" s="281"/>
    </row>
    <row r="658" spans="1:6" ht="56.25">
      <c r="A658" s="325"/>
      <c r="B658" s="319" t="s">
        <v>872</v>
      </c>
      <c r="C658" s="294"/>
      <c r="D658" s="281"/>
      <c r="E658" s="60"/>
      <c r="F658" s="281"/>
    </row>
    <row r="659" spans="1:6" ht="12" customHeight="1">
      <c r="A659" s="325"/>
      <c r="B659" s="297" t="s">
        <v>23</v>
      </c>
      <c r="C659" s="294" t="s">
        <v>8</v>
      </c>
      <c r="D659" s="281">
        <v>3</v>
      </c>
      <c r="E659" s="60"/>
      <c r="F659" s="281">
        <f>D659*E659</f>
        <v>0</v>
      </c>
    </row>
    <row r="660" spans="1:6" ht="12" customHeight="1">
      <c r="A660" s="325"/>
      <c r="B660" s="297"/>
      <c r="C660" s="294"/>
      <c r="D660" s="281"/>
      <c r="E660" s="60"/>
      <c r="F660" s="281"/>
    </row>
    <row r="661" spans="1:6" ht="12" customHeight="1">
      <c r="A661" s="323" t="s">
        <v>876</v>
      </c>
      <c r="B661" s="297" t="s">
        <v>643</v>
      </c>
      <c r="C661" s="294"/>
      <c r="D661" s="281"/>
      <c r="E661" s="60"/>
      <c r="F661" s="281"/>
    </row>
    <row r="662" spans="1:6" ht="70.5" customHeight="1">
      <c r="A662" s="320"/>
      <c r="B662" s="297" t="s">
        <v>873</v>
      </c>
      <c r="C662" s="294"/>
      <c r="D662" s="281"/>
      <c r="E662" s="60"/>
      <c r="F662" s="281"/>
    </row>
    <row r="663" spans="1:6" ht="12" customHeight="1">
      <c r="A663" s="320"/>
      <c r="B663" s="56" t="s">
        <v>644</v>
      </c>
      <c r="C663" s="329" t="s">
        <v>2</v>
      </c>
      <c r="D663" s="330">
        <v>20</v>
      </c>
      <c r="E663" s="399"/>
      <c r="F663" s="281">
        <f>D663*E663</f>
        <v>0</v>
      </c>
    </row>
    <row r="664" spans="1:6" ht="12" customHeight="1">
      <c r="A664" s="307"/>
      <c r="B664" s="297"/>
      <c r="C664" s="294"/>
      <c r="D664" s="283"/>
      <c r="E664" s="59"/>
      <c r="F664" s="283"/>
    </row>
    <row r="665" spans="1:6" ht="12" customHeight="1">
      <c r="A665" s="307"/>
      <c r="B665" s="688" t="s">
        <v>726</v>
      </c>
      <c r="C665" s="688"/>
      <c r="D665" s="688"/>
      <c r="E665" s="59"/>
      <c r="F665" s="299">
        <f>SUM(F623:F664)</f>
        <v>0</v>
      </c>
    </row>
    <row r="666" spans="1:6" ht="12" customHeight="1">
      <c r="A666" s="307"/>
      <c r="B666" s="297"/>
      <c r="C666" s="294"/>
      <c r="D666" s="283"/>
      <c r="E666" s="59"/>
      <c r="F666" s="283"/>
    </row>
    <row r="667" spans="1:6" ht="12" customHeight="1">
      <c r="A667" s="320" t="s">
        <v>53</v>
      </c>
      <c r="B667" s="321" t="s">
        <v>294</v>
      </c>
      <c r="C667" s="294"/>
      <c r="D667" s="283"/>
      <c r="E667" s="59"/>
      <c r="F667" s="283"/>
    </row>
    <row r="668" spans="1:6" ht="12" customHeight="1">
      <c r="A668" s="307"/>
      <c r="B668" s="297"/>
      <c r="C668" s="294"/>
      <c r="D668" s="283"/>
      <c r="E668" s="59"/>
      <c r="F668" s="283"/>
    </row>
    <row r="669" spans="1:6" ht="12" customHeight="1">
      <c r="A669" s="293" t="s">
        <v>81</v>
      </c>
      <c r="B669" s="297" t="s">
        <v>628</v>
      </c>
      <c r="C669" s="302"/>
      <c r="D669" s="303"/>
      <c r="E669" s="392"/>
      <c r="F669" s="303"/>
    </row>
    <row r="670" spans="1:6" ht="169.5" customHeight="1">
      <c r="A670" s="293"/>
      <c r="B670" s="297" t="s">
        <v>1029</v>
      </c>
      <c r="C670" s="302"/>
      <c r="D670" s="303"/>
      <c r="E670" s="392"/>
      <c r="F670" s="303"/>
    </row>
    <row r="671" spans="1:6" ht="12" customHeight="1">
      <c r="A671" s="293"/>
      <c r="B671" s="297" t="s">
        <v>967</v>
      </c>
      <c r="C671" s="302" t="s">
        <v>8</v>
      </c>
      <c r="D671" s="303">
        <v>1</v>
      </c>
      <c r="E671" s="392"/>
      <c r="F671" s="281">
        <f>D671*E671</f>
        <v>0</v>
      </c>
    </row>
    <row r="672" spans="1:6" ht="12" customHeight="1">
      <c r="A672" s="307"/>
      <c r="B672" s="297"/>
      <c r="C672" s="294"/>
      <c r="D672" s="283"/>
      <c r="E672" s="59"/>
      <c r="F672" s="283"/>
    </row>
    <row r="673" spans="1:6" ht="12" customHeight="1">
      <c r="A673" s="293" t="s">
        <v>87</v>
      </c>
      <c r="B673" s="297" t="s">
        <v>628</v>
      </c>
      <c r="C673" s="302"/>
      <c r="D673" s="303"/>
      <c r="E673" s="392"/>
      <c r="F673" s="303"/>
    </row>
    <row r="674" spans="1:6" ht="135" customHeight="1">
      <c r="A674" s="293"/>
      <c r="B674" s="297" t="s">
        <v>1030</v>
      </c>
      <c r="C674" s="302"/>
      <c r="D674" s="303"/>
      <c r="E674" s="392"/>
      <c r="F674" s="303"/>
    </row>
    <row r="675" spans="1:6" ht="12" customHeight="1">
      <c r="A675" s="293"/>
      <c r="B675" s="297" t="s">
        <v>968</v>
      </c>
      <c r="C675" s="302" t="s">
        <v>8</v>
      </c>
      <c r="D675" s="303">
        <v>1</v>
      </c>
      <c r="E675" s="392"/>
      <c r="F675" s="281">
        <f t="shared" ref="F675" si="0">D675*E675</f>
        <v>0</v>
      </c>
    </row>
    <row r="676" spans="1:6" ht="12" customHeight="1">
      <c r="A676" s="293"/>
      <c r="B676" s="297"/>
      <c r="C676" s="302"/>
      <c r="D676" s="303"/>
      <c r="E676" s="392"/>
      <c r="F676" s="303"/>
    </row>
    <row r="677" spans="1:6" ht="12" customHeight="1">
      <c r="A677" s="293" t="s">
        <v>969</v>
      </c>
      <c r="B677" s="297" t="s">
        <v>628</v>
      </c>
      <c r="C677" s="302"/>
      <c r="D677" s="303"/>
      <c r="E677" s="392"/>
      <c r="F677" s="303"/>
    </row>
    <row r="678" spans="1:6" ht="146.25" customHeight="1">
      <c r="A678" s="293"/>
      <c r="B678" s="297" t="s">
        <v>1031</v>
      </c>
      <c r="C678" s="302"/>
      <c r="D678" s="303"/>
      <c r="E678" s="392"/>
      <c r="F678" s="303"/>
    </row>
    <row r="679" spans="1:6" ht="12" customHeight="1">
      <c r="A679" s="293"/>
      <c r="B679" s="297" t="s">
        <v>970</v>
      </c>
      <c r="C679" s="302" t="s">
        <v>8</v>
      </c>
      <c r="D679" s="303">
        <v>1</v>
      </c>
      <c r="E679" s="392"/>
      <c r="F679" s="281">
        <f t="shared" ref="F679" si="1">D679*E679</f>
        <v>0</v>
      </c>
    </row>
    <row r="680" spans="1:6" ht="12" customHeight="1">
      <c r="A680" s="307"/>
      <c r="B680" s="297"/>
      <c r="C680" s="294"/>
      <c r="D680" s="283"/>
      <c r="E680" s="59"/>
      <c r="F680" s="283"/>
    </row>
    <row r="681" spans="1:6" ht="12" customHeight="1">
      <c r="A681" s="293" t="s">
        <v>971</v>
      </c>
      <c r="B681" s="297" t="s">
        <v>629</v>
      </c>
      <c r="C681" s="302"/>
      <c r="D681" s="303"/>
      <c r="E681" s="392"/>
      <c r="F681" s="303"/>
    </row>
    <row r="682" spans="1:6" ht="159" customHeight="1">
      <c r="A682" s="293"/>
      <c r="B682" s="297" t="s">
        <v>1032</v>
      </c>
      <c r="C682" s="302"/>
      <c r="D682" s="303"/>
      <c r="E682" s="392"/>
      <c r="F682" s="303"/>
    </row>
    <row r="683" spans="1:6" ht="12" customHeight="1">
      <c r="A683" s="293"/>
      <c r="B683" s="297" t="s">
        <v>972</v>
      </c>
      <c r="C683" s="302" t="s">
        <v>8</v>
      </c>
      <c r="D683" s="303">
        <v>4</v>
      </c>
      <c r="E683" s="392"/>
      <c r="F683" s="281">
        <f t="shared" ref="F683" si="2">D683*E683</f>
        <v>0</v>
      </c>
    </row>
    <row r="684" spans="1:6" ht="12" customHeight="1">
      <c r="A684" s="307"/>
      <c r="B684" s="297" t="s">
        <v>977</v>
      </c>
      <c r="C684" s="302" t="s">
        <v>8</v>
      </c>
      <c r="D684" s="303">
        <v>3</v>
      </c>
      <c r="E684" s="392"/>
      <c r="F684" s="281">
        <f t="shared" ref="F684" si="3">D684*E684</f>
        <v>0</v>
      </c>
    </row>
    <row r="685" spans="1:6" ht="12" customHeight="1">
      <c r="A685" s="307"/>
      <c r="B685" s="297"/>
      <c r="C685" s="294"/>
      <c r="D685" s="283"/>
      <c r="E685" s="59"/>
      <c r="F685" s="283"/>
    </row>
    <row r="686" spans="1:6" ht="12" customHeight="1">
      <c r="A686" s="293" t="s">
        <v>973</v>
      </c>
      <c r="B686" s="297" t="s">
        <v>629</v>
      </c>
      <c r="C686" s="302"/>
      <c r="D686" s="303"/>
      <c r="E686" s="392"/>
      <c r="F686" s="303"/>
    </row>
    <row r="687" spans="1:6" ht="158.25" customHeight="1">
      <c r="A687" s="293"/>
      <c r="B687" s="297" t="s">
        <v>1033</v>
      </c>
      <c r="C687" s="302"/>
      <c r="D687" s="303"/>
      <c r="E687" s="392"/>
      <c r="F687" s="303"/>
    </row>
    <row r="688" spans="1:6" ht="12" customHeight="1">
      <c r="A688" s="293"/>
      <c r="B688" s="297" t="s">
        <v>975</v>
      </c>
      <c r="C688" s="302" t="s">
        <v>8</v>
      </c>
      <c r="D688" s="303">
        <v>1</v>
      </c>
      <c r="E688" s="392"/>
      <c r="F688" s="281">
        <f t="shared" ref="F688" si="4">D688*E688</f>
        <v>0</v>
      </c>
    </row>
    <row r="689" spans="1:6" ht="12" customHeight="1">
      <c r="A689" s="307"/>
      <c r="B689" s="297" t="s">
        <v>978</v>
      </c>
      <c r="C689" s="302" t="s">
        <v>8</v>
      </c>
      <c r="D689" s="303">
        <v>1</v>
      </c>
      <c r="E689" s="392"/>
      <c r="F689" s="281">
        <f t="shared" ref="F689:F690" si="5">D689*E689</f>
        <v>0</v>
      </c>
    </row>
    <row r="690" spans="1:6" ht="12" customHeight="1">
      <c r="A690" s="307"/>
      <c r="B690" s="297" t="s">
        <v>979</v>
      </c>
      <c r="C690" s="302" t="s">
        <v>8</v>
      </c>
      <c r="D690" s="303">
        <v>6</v>
      </c>
      <c r="E690" s="392"/>
      <c r="F690" s="281">
        <f t="shared" si="5"/>
        <v>0</v>
      </c>
    </row>
    <row r="691" spans="1:6" ht="12" customHeight="1">
      <c r="A691" s="307"/>
      <c r="B691" s="297"/>
      <c r="C691" s="294"/>
      <c r="D691" s="283"/>
      <c r="E691" s="59"/>
      <c r="F691" s="283"/>
    </row>
    <row r="692" spans="1:6" ht="12" customHeight="1">
      <c r="A692" s="293" t="s">
        <v>976</v>
      </c>
      <c r="B692" s="297" t="s">
        <v>628</v>
      </c>
      <c r="C692" s="302"/>
      <c r="D692" s="303"/>
      <c r="E692" s="392"/>
      <c r="F692" s="303"/>
    </row>
    <row r="693" spans="1:6" ht="169.5" customHeight="1">
      <c r="A693" s="293"/>
      <c r="B693" s="297" t="s">
        <v>1034</v>
      </c>
      <c r="C693" s="302"/>
      <c r="D693" s="303"/>
      <c r="E693" s="392"/>
      <c r="F693" s="303"/>
    </row>
    <row r="694" spans="1:6" ht="12" customHeight="1">
      <c r="A694" s="293"/>
      <c r="B694" s="297" t="s">
        <v>974</v>
      </c>
      <c r="C694" s="302" t="s">
        <v>8</v>
      </c>
      <c r="D694" s="303">
        <v>1</v>
      </c>
      <c r="E694" s="392"/>
      <c r="F694" s="281">
        <f t="shared" ref="F694" si="6">D694*E694</f>
        <v>0</v>
      </c>
    </row>
    <row r="695" spans="1:6" ht="12" customHeight="1">
      <c r="A695" s="307"/>
      <c r="B695" s="297"/>
      <c r="C695" s="294"/>
      <c r="D695" s="283"/>
      <c r="E695" s="59"/>
      <c r="F695" s="283"/>
    </row>
    <row r="696" spans="1:6" ht="12" customHeight="1">
      <c r="A696" s="293" t="s">
        <v>980</v>
      </c>
      <c r="B696" s="297" t="s">
        <v>630</v>
      </c>
      <c r="C696" s="302"/>
      <c r="D696" s="303"/>
      <c r="E696" s="392"/>
      <c r="F696" s="303"/>
    </row>
    <row r="697" spans="1:6" ht="79.5" customHeight="1">
      <c r="A697" s="293"/>
      <c r="B697" s="297" t="s">
        <v>981</v>
      </c>
      <c r="C697" s="302"/>
      <c r="D697" s="303"/>
      <c r="E697" s="392"/>
      <c r="F697" s="303"/>
    </row>
    <row r="698" spans="1:6" ht="12" customHeight="1">
      <c r="A698" s="293"/>
      <c r="B698" s="297" t="s">
        <v>982</v>
      </c>
      <c r="C698" s="302" t="s">
        <v>8</v>
      </c>
      <c r="D698" s="303">
        <v>1</v>
      </c>
      <c r="E698" s="392"/>
      <c r="F698" s="281">
        <f t="shared" ref="F698" si="7">D698*E698</f>
        <v>0</v>
      </c>
    </row>
    <row r="699" spans="1:6" ht="12" customHeight="1">
      <c r="A699" s="293"/>
      <c r="B699" s="297" t="s">
        <v>987</v>
      </c>
      <c r="C699" s="302" t="s">
        <v>8</v>
      </c>
      <c r="D699" s="303">
        <v>1</v>
      </c>
      <c r="E699" s="392"/>
      <c r="F699" s="281">
        <f t="shared" ref="F699" si="8">D699*E699</f>
        <v>0</v>
      </c>
    </row>
    <row r="700" spans="1:6" ht="12" customHeight="1">
      <c r="A700" s="293"/>
      <c r="B700" s="297"/>
      <c r="C700" s="302"/>
      <c r="D700" s="303"/>
      <c r="E700" s="392"/>
      <c r="F700" s="303"/>
    </row>
    <row r="701" spans="1:6" ht="12" customHeight="1">
      <c r="A701" s="293" t="s">
        <v>983</v>
      </c>
      <c r="B701" s="297" t="s">
        <v>984</v>
      </c>
      <c r="C701" s="302"/>
      <c r="D701" s="303"/>
      <c r="E701" s="392"/>
      <c r="F701" s="303"/>
    </row>
    <row r="702" spans="1:6" ht="114.75" customHeight="1">
      <c r="A702" s="293"/>
      <c r="B702" s="297" t="s">
        <v>986</v>
      </c>
      <c r="C702" s="302"/>
      <c r="D702" s="303"/>
      <c r="E702" s="392"/>
      <c r="F702" s="303"/>
    </row>
    <row r="703" spans="1:6" ht="12" customHeight="1">
      <c r="A703" s="293"/>
      <c r="B703" s="297" t="s">
        <v>985</v>
      </c>
      <c r="C703" s="302" t="s">
        <v>8</v>
      </c>
      <c r="D703" s="303">
        <v>1</v>
      </c>
      <c r="E703" s="392"/>
      <c r="F703" s="281">
        <f t="shared" ref="F703" si="9">D703*E703</f>
        <v>0</v>
      </c>
    </row>
    <row r="704" spans="1:6" ht="12" customHeight="1">
      <c r="A704" s="307"/>
      <c r="B704" s="297"/>
      <c r="C704" s="294"/>
      <c r="D704" s="283"/>
      <c r="E704" s="59"/>
      <c r="F704" s="283"/>
    </row>
    <row r="705" spans="1:6" ht="12" customHeight="1">
      <c r="A705" s="307"/>
      <c r="B705" s="688" t="s">
        <v>877</v>
      </c>
      <c r="C705" s="688"/>
      <c r="D705" s="688"/>
      <c r="E705" s="59"/>
      <c r="F705" s="299">
        <f>SUM(F668:F704)</f>
        <v>0</v>
      </c>
    </row>
    <row r="706" spans="1:6" ht="12" customHeight="1">
      <c r="A706" s="307"/>
      <c r="B706" s="297"/>
      <c r="C706" s="294"/>
      <c r="D706" s="283"/>
      <c r="E706" s="59"/>
      <c r="F706" s="283"/>
    </row>
    <row r="707" spans="1:6" ht="12" customHeight="1">
      <c r="A707" s="320" t="s">
        <v>129</v>
      </c>
      <c r="B707" s="321" t="s">
        <v>124</v>
      </c>
      <c r="C707" s="294"/>
      <c r="D707" s="283"/>
      <c r="E707" s="59"/>
      <c r="F707" s="283"/>
    </row>
    <row r="708" spans="1:6" ht="12" customHeight="1">
      <c r="A708" s="307"/>
      <c r="B708" s="297"/>
      <c r="C708" s="294"/>
      <c r="D708" s="283"/>
      <c r="E708" s="59"/>
      <c r="F708" s="283"/>
    </row>
    <row r="709" spans="1:6" ht="12" customHeight="1">
      <c r="A709" s="293" t="s">
        <v>169</v>
      </c>
      <c r="B709" s="297" t="s">
        <v>125</v>
      </c>
      <c r="C709" s="302"/>
      <c r="D709" s="303"/>
      <c r="E709" s="392"/>
      <c r="F709" s="303"/>
    </row>
    <row r="710" spans="1:6" ht="81" customHeight="1">
      <c r="A710" s="293"/>
      <c r="B710" s="297" t="s">
        <v>631</v>
      </c>
      <c r="C710" s="302"/>
      <c r="D710" s="303"/>
      <c r="E710" s="392"/>
      <c r="F710" s="303"/>
    </row>
    <row r="711" spans="1:6" ht="12" customHeight="1">
      <c r="A711" s="293"/>
      <c r="B711" s="297" t="s">
        <v>126</v>
      </c>
      <c r="C711" s="302"/>
      <c r="D711" s="303"/>
      <c r="E711" s="392"/>
      <c r="F711" s="303"/>
    </row>
    <row r="712" spans="1:6" ht="12" customHeight="1">
      <c r="A712" s="293"/>
      <c r="B712" s="309" t="s">
        <v>988</v>
      </c>
      <c r="C712" s="302" t="s">
        <v>8</v>
      </c>
      <c r="D712" s="303">
        <v>2</v>
      </c>
      <c r="E712" s="392"/>
      <c r="F712" s="281">
        <f t="shared" ref="F712:F719" si="10">D712*E712</f>
        <v>0</v>
      </c>
    </row>
    <row r="713" spans="1:6" ht="12" customHeight="1">
      <c r="A713" s="293"/>
      <c r="B713" s="309" t="s">
        <v>999</v>
      </c>
      <c r="C713" s="302" t="s">
        <v>8</v>
      </c>
      <c r="D713" s="303">
        <v>1</v>
      </c>
      <c r="E713" s="392"/>
      <c r="F713" s="281">
        <f t="shared" si="10"/>
        <v>0</v>
      </c>
    </row>
    <row r="714" spans="1:6" ht="12" customHeight="1">
      <c r="A714" s="293"/>
      <c r="B714" s="309" t="s">
        <v>1001</v>
      </c>
      <c r="C714" s="302" t="s">
        <v>8</v>
      </c>
      <c r="D714" s="303">
        <v>1</v>
      </c>
      <c r="E714" s="392"/>
      <c r="F714" s="281">
        <f t="shared" si="10"/>
        <v>0</v>
      </c>
    </row>
    <row r="715" spans="1:6" ht="12" customHeight="1">
      <c r="A715" s="293"/>
      <c r="B715" s="309" t="s">
        <v>1002</v>
      </c>
      <c r="C715" s="302" t="s">
        <v>8</v>
      </c>
      <c r="D715" s="303">
        <v>1</v>
      </c>
      <c r="E715" s="392"/>
      <c r="F715" s="281">
        <f t="shared" si="10"/>
        <v>0</v>
      </c>
    </row>
    <row r="716" spans="1:6" ht="12" customHeight="1">
      <c r="A716" s="293"/>
      <c r="B716" s="309" t="s">
        <v>1003</v>
      </c>
      <c r="C716" s="302" t="s">
        <v>8</v>
      </c>
      <c r="D716" s="303">
        <v>1</v>
      </c>
      <c r="E716" s="392"/>
      <c r="F716" s="281">
        <f t="shared" si="10"/>
        <v>0</v>
      </c>
    </row>
    <row r="717" spans="1:6" ht="12" customHeight="1">
      <c r="A717" s="293"/>
      <c r="B717" s="309" t="s">
        <v>993</v>
      </c>
      <c r="C717" s="302" t="s">
        <v>8</v>
      </c>
      <c r="D717" s="303">
        <v>5</v>
      </c>
      <c r="E717" s="392"/>
      <c r="F717" s="281">
        <f t="shared" si="10"/>
        <v>0</v>
      </c>
    </row>
    <row r="718" spans="1:6" ht="12" customHeight="1">
      <c r="A718" s="293"/>
      <c r="B718" s="309" t="s">
        <v>1004</v>
      </c>
      <c r="C718" s="302" t="s">
        <v>8</v>
      </c>
      <c r="D718" s="303">
        <v>3</v>
      </c>
      <c r="E718" s="392"/>
      <c r="F718" s="281">
        <f t="shared" si="10"/>
        <v>0</v>
      </c>
    </row>
    <row r="719" spans="1:6" ht="12" customHeight="1">
      <c r="A719" s="293"/>
      <c r="B719" s="309" t="s">
        <v>1005</v>
      </c>
      <c r="C719" s="302" t="s">
        <v>8</v>
      </c>
      <c r="D719" s="303">
        <v>4</v>
      </c>
      <c r="E719" s="392"/>
      <c r="F719" s="281">
        <f t="shared" si="10"/>
        <v>0</v>
      </c>
    </row>
    <row r="720" spans="1:6" ht="12" customHeight="1">
      <c r="A720" s="293"/>
      <c r="B720" s="297"/>
      <c r="C720" s="302"/>
      <c r="D720" s="303"/>
      <c r="E720" s="392"/>
      <c r="F720" s="281"/>
    </row>
    <row r="721" spans="1:6" ht="12" customHeight="1">
      <c r="A721" s="293" t="s">
        <v>180</v>
      </c>
      <c r="B721" s="297" t="s">
        <v>125</v>
      </c>
      <c r="C721" s="302"/>
      <c r="D721" s="303"/>
      <c r="E721" s="392"/>
      <c r="F721" s="281"/>
    </row>
    <row r="722" spans="1:6" ht="90">
      <c r="A722" s="293"/>
      <c r="B722" s="297" t="s">
        <v>991</v>
      </c>
      <c r="C722" s="302"/>
      <c r="D722" s="303"/>
      <c r="E722" s="392"/>
      <c r="F722" s="303"/>
    </row>
    <row r="723" spans="1:6" ht="12" customHeight="1">
      <c r="A723" s="293"/>
      <c r="B723" s="297" t="s">
        <v>126</v>
      </c>
      <c r="C723" s="302"/>
      <c r="D723" s="303"/>
      <c r="E723" s="392"/>
      <c r="F723" s="303"/>
    </row>
    <row r="724" spans="1:6" ht="12" customHeight="1">
      <c r="A724" s="293"/>
      <c r="B724" s="309" t="s">
        <v>992</v>
      </c>
      <c r="C724" s="302" t="s">
        <v>8</v>
      </c>
      <c r="D724" s="303">
        <v>1</v>
      </c>
      <c r="E724" s="392"/>
      <c r="F724" s="281">
        <f>D724*E724</f>
        <v>0</v>
      </c>
    </row>
    <row r="725" spans="1:6" ht="12" customHeight="1">
      <c r="A725" s="293"/>
      <c r="B725" s="309" t="s">
        <v>1000</v>
      </c>
      <c r="C725" s="302" t="s">
        <v>8</v>
      </c>
      <c r="D725" s="303">
        <v>1</v>
      </c>
      <c r="E725" s="392"/>
      <c r="F725" s="281">
        <f>D725*E725</f>
        <v>0</v>
      </c>
    </row>
    <row r="726" spans="1:6" ht="12" customHeight="1">
      <c r="A726" s="293"/>
      <c r="B726" s="297"/>
      <c r="C726" s="302"/>
      <c r="D726" s="303"/>
      <c r="E726" s="392"/>
      <c r="F726" s="281"/>
    </row>
    <row r="727" spans="1:6" ht="12" customHeight="1">
      <c r="A727" s="293" t="s">
        <v>990</v>
      </c>
      <c r="B727" s="297" t="s">
        <v>989</v>
      </c>
      <c r="C727" s="302"/>
      <c r="D727" s="303"/>
      <c r="E727" s="392"/>
      <c r="F727" s="281"/>
    </row>
    <row r="728" spans="1:6" ht="113.25" customHeight="1">
      <c r="A728" s="293"/>
      <c r="B728" s="297" t="s">
        <v>995</v>
      </c>
      <c r="C728" s="302"/>
      <c r="D728" s="303"/>
      <c r="E728" s="392"/>
      <c r="F728" s="281"/>
    </row>
    <row r="729" spans="1:6" ht="12" customHeight="1">
      <c r="A729" s="293"/>
      <c r="B729" s="297" t="s">
        <v>23</v>
      </c>
      <c r="C729" s="302" t="s">
        <v>8</v>
      </c>
      <c r="D729" s="303">
        <v>1</v>
      </c>
      <c r="E729" s="392"/>
      <c r="F729" s="281">
        <f>D729*E729</f>
        <v>0</v>
      </c>
    </row>
    <row r="730" spans="1:6" ht="12" customHeight="1">
      <c r="A730" s="307"/>
      <c r="B730" s="297"/>
      <c r="C730" s="294"/>
      <c r="D730" s="283"/>
      <c r="E730" s="59"/>
      <c r="F730" s="283"/>
    </row>
    <row r="731" spans="1:6" ht="12" customHeight="1">
      <c r="A731" s="293"/>
      <c r="B731" s="321" t="s">
        <v>878</v>
      </c>
      <c r="C731" s="302"/>
      <c r="D731" s="303"/>
      <c r="E731" s="392"/>
      <c r="F731" s="299">
        <f>SUM(F708:F730)</f>
        <v>0</v>
      </c>
    </row>
    <row r="732" spans="1:6" ht="12" customHeight="1">
      <c r="A732" s="307"/>
      <c r="B732" s="297"/>
      <c r="C732" s="294"/>
      <c r="D732" s="283"/>
      <c r="E732" s="59"/>
      <c r="F732" s="283"/>
    </row>
    <row r="733" spans="1:6" ht="12" customHeight="1">
      <c r="A733" s="320" t="s">
        <v>130</v>
      </c>
      <c r="B733" s="321" t="s">
        <v>127</v>
      </c>
      <c r="C733" s="294"/>
      <c r="D733" s="283"/>
      <c r="E733" s="59"/>
      <c r="F733" s="283"/>
    </row>
    <row r="734" spans="1:6" ht="12" customHeight="1">
      <c r="A734" s="307"/>
      <c r="B734" s="297"/>
      <c r="C734" s="294"/>
      <c r="D734" s="283"/>
      <c r="E734" s="59"/>
      <c r="F734" s="283"/>
    </row>
    <row r="735" spans="1:6" ht="12" customHeight="1">
      <c r="A735" s="293" t="s">
        <v>131</v>
      </c>
      <c r="B735" s="297" t="s">
        <v>632</v>
      </c>
      <c r="C735" s="302"/>
      <c r="D735" s="303"/>
      <c r="E735" s="392"/>
      <c r="F735" s="303"/>
    </row>
    <row r="736" spans="1:6" ht="101.25">
      <c r="A736" s="293"/>
      <c r="B736" s="297" t="s">
        <v>1013</v>
      </c>
      <c r="C736" s="302"/>
      <c r="D736" s="303"/>
      <c r="E736" s="392"/>
      <c r="F736" s="303"/>
    </row>
    <row r="737" spans="1:6" ht="12" customHeight="1">
      <c r="A737" s="293"/>
      <c r="B737" s="297" t="s">
        <v>128</v>
      </c>
      <c r="C737" s="302" t="s">
        <v>2</v>
      </c>
      <c r="D737" s="303">
        <v>150</v>
      </c>
      <c r="E737" s="392"/>
      <c r="F737" s="281">
        <f>D737*E737</f>
        <v>0</v>
      </c>
    </row>
    <row r="738" spans="1:6" ht="12" customHeight="1">
      <c r="A738" s="307"/>
      <c r="B738" s="297"/>
      <c r="C738" s="294"/>
      <c r="D738" s="283"/>
      <c r="E738" s="59"/>
      <c r="F738" s="283"/>
    </row>
    <row r="739" spans="1:6" ht="12" customHeight="1">
      <c r="A739" s="293" t="s">
        <v>249</v>
      </c>
      <c r="B739" s="297" t="s">
        <v>633</v>
      </c>
      <c r="C739" s="302"/>
      <c r="D739" s="303"/>
      <c r="E739" s="392"/>
      <c r="F739" s="303"/>
    </row>
    <row r="740" spans="1:6" ht="90.75" customHeight="1">
      <c r="A740" s="293"/>
      <c r="B740" s="297" t="s">
        <v>1014</v>
      </c>
      <c r="C740" s="302"/>
      <c r="D740" s="303"/>
      <c r="E740" s="392"/>
      <c r="F740" s="303"/>
    </row>
    <row r="741" spans="1:6" ht="12" customHeight="1">
      <c r="A741" s="293"/>
      <c r="B741" s="297" t="s">
        <v>58</v>
      </c>
      <c r="C741" s="302" t="s">
        <v>2</v>
      </c>
      <c r="D741" s="303">
        <v>57</v>
      </c>
      <c r="E741" s="392"/>
      <c r="F741" s="281">
        <f>D741*E741</f>
        <v>0</v>
      </c>
    </row>
    <row r="742" spans="1:6" ht="12" customHeight="1">
      <c r="A742" s="293"/>
      <c r="B742" s="297" t="s">
        <v>59</v>
      </c>
      <c r="C742" s="302" t="s">
        <v>116</v>
      </c>
      <c r="D742" s="303">
        <v>10</v>
      </c>
      <c r="E742" s="392"/>
      <c r="F742" s="281">
        <f>D742*E742</f>
        <v>0</v>
      </c>
    </row>
    <row r="743" spans="1:6" ht="12" customHeight="1">
      <c r="A743" s="307"/>
      <c r="B743" s="297"/>
      <c r="C743" s="294"/>
      <c r="D743" s="283"/>
      <c r="E743" s="59"/>
      <c r="F743" s="283"/>
    </row>
    <row r="744" spans="1:6" ht="12" customHeight="1">
      <c r="A744" s="293" t="s">
        <v>250</v>
      </c>
      <c r="B744" s="297" t="s">
        <v>634</v>
      </c>
      <c r="C744" s="302"/>
      <c r="D744" s="303"/>
      <c r="E744" s="392"/>
      <c r="F744" s="303"/>
    </row>
    <row r="745" spans="1:6" ht="101.25">
      <c r="A745" s="293"/>
      <c r="B745" s="297" t="s">
        <v>1015</v>
      </c>
      <c r="C745" s="302"/>
      <c r="D745" s="303"/>
      <c r="E745" s="392"/>
      <c r="F745" s="303"/>
    </row>
    <row r="746" spans="1:6" ht="12" customHeight="1">
      <c r="A746" s="293"/>
      <c r="B746" s="309" t="s">
        <v>639</v>
      </c>
      <c r="C746" s="302" t="s">
        <v>116</v>
      </c>
      <c r="D746" s="303">
        <v>50</v>
      </c>
      <c r="E746" s="392"/>
      <c r="F746" s="281">
        <f>D746*E746</f>
        <v>0</v>
      </c>
    </row>
    <row r="747" spans="1:6" ht="12" customHeight="1">
      <c r="A747" s="293"/>
      <c r="B747" s="309" t="s">
        <v>636</v>
      </c>
      <c r="C747" s="302" t="s">
        <v>116</v>
      </c>
      <c r="D747" s="303">
        <v>46</v>
      </c>
      <c r="E747" s="392"/>
      <c r="F747" s="281">
        <f>D747*E747</f>
        <v>0</v>
      </c>
    </row>
    <row r="748" spans="1:6" ht="12" customHeight="1">
      <c r="A748" s="293"/>
      <c r="B748" s="309" t="s">
        <v>635</v>
      </c>
      <c r="C748" s="302" t="s">
        <v>2</v>
      </c>
      <c r="D748" s="303">
        <v>6</v>
      </c>
      <c r="E748" s="392"/>
      <c r="F748" s="281">
        <f>D748*E748</f>
        <v>0</v>
      </c>
    </row>
    <row r="749" spans="1:6" ht="12" customHeight="1">
      <c r="A749" s="293"/>
      <c r="B749" s="297" t="s">
        <v>59</v>
      </c>
      <c r="C749" s="302" t="s">
        <v>116</v>
      </c>
      <c r="D749" s="303">
        <v>20</v>
      </c>
      <c r="E749" s="392"/>
      <c r="F749" s="281">
        <f>D749*E749</f>
        <v>0</v>
      </c>
    </row>
    <row r="750" spans="1:6" ht="12" customHeight="1">
      <c r="A750" s="307"/>
      <c r="B750" s="297"/>
      <c r="C750" s="294"/>
      <c r="D750" s="283"/>
      <c r="E750" s="59"/>
      <c r="F750" s="283"/>
    </row>
    <row r="751" spans="1:6" ht="12" customHeight="1">
      <c r="A751" s="293" t="s">
        <v>308</v>
      </c>
      <c r="B751" s="297" t="s">
        <v>637</v>
      </c>
      <c r="C751" s="302"/>
      <c r="D751" s="303"/>
      <c r="E751" s="392"/>
      <c r="F751" s="303"/>
    </row>
    <row r="752" spans="1:6" ht="90">
      <c r="A752" s="293"/>
      <c r="B752" s="297" t="s">
        <v>1016</v>
      </c>
      <c r="C752" s="302"/>
      <c r="D752" s="303"/>
      <c r="E752" s="392"/>
      <c r="F752" s="303"/>
    </row>
    <row r="753" spans="1:6" ht="12" customHeight="1">
      <c r="A753" s="293"/>
      <c r="B753" s="297" t="s">
        <v>58</v>
      </c>
      <c r="C753" s="302" t="s">
        <v>2</v>
      </c>
      <c r="D753" s="303">
        <v>15</v>
      </c>
      <c r="E753" s="392"/>
      <c r="F753" s="281">
        <f>D753*E753</f>
        <v>0</v>
      </c>
    </row>
    <row r="754" spans="1:6" ht="12" customHeight="1">
      <c r="A754" s="293"/>
      <c r="B754" s="297" t="s">
        <v>59</v>
      </c>
      <c r="C754" s="302" t="s">
        <v>116</v>
      </c>
      <c r="D754" s="303">
        <v>9</v>
      </c>
      <c r="E754" s="392"/>
      <c r="F754" s="281">
        <f>D754*E754</f>
        <v>0</v>
      </c>
    </row>
    <row r="755" spans="1:6" ht="12" customHeight="1">
      <c r="A755" s="307"/>
      <c r="B755" s="297"/>
      <c r="C755" s="294"/>
      <c r="D755" s="283"/>
      <c r="E755" s="59"/>
      <c r="F755" s="283"/>
    </row>
    <row r="756" spans="1:6" ht="12" customHeight="1">
      <c r="A756" s="293" t="s">
        <v>879</v>
      </c>
      <c r="B756" s="297" t="s">
        <v>638</v>
      </c>
      <c r="C756" s="302"/>
      <c r="D756" s="303"/>
      <c r="E756" s="392"/>
      <c r="F756" s="303"/>
    </row>
    <row r="757" spans="1:6" ht="101.25">
      <c r="A757" s="293"/>
      <c r="B757" s="297" t="s">
        <v>1017</v>
      </c>
      <c r="C757" s="302"/>
      <c r="D757" s="303"/>
      <c r="E757" s="392"/>
      <c r="F757" s="303"/>
    </row>
    <row r="758" spans="1:6" ht="12" customHeight="1">
      <c r="A758" s="293"/>
      <c r="B758" s="309" t="s">
        <v>639</v>
      </c>
      <c r="C758" s="302" t="s">
        <v>116</v>
      </c>
      <c r="D758" s="303">
        <v>24</v>
      </c>
      <c r="E758" s="392"/>
      <c r="F758" s="281">
        <f>D758*E758</f>
        <v>0</v>
      </c>
    </row>
    <row r="759" spans="1:6" ht="12" customHeight="1">
      <c r="A759" s="293"/>
      <c r="B759" s="309" t="s">
        <v>636</v>
      </c>
      <c r="C759" s="302" t="s">
        <v>116</v>
      </c>
      <c r="D759" s="303">
        <v>23</v>
      </c>
      <c r="E759" s="392"/>
      <c r="F759" s="281">
        <f>D759*E759</f>
        <v>0</v>
      </c>
    </row>
    <row r="760" spans="1:6" ht="12" customHeight="1">
      <c r="A760" s="307"/>
      <c r="B760" s="297"/>
      <c r="C760" s="294"/>
      <c r="D760" s="283"/>
      <c r="E760" s="59"/>
      <c r="F760" s="283"/>
    </row>
    <row r="761" spans="1:6" ht="12" customHeight="1">
      <c r="A761" s="293"/>
      <c r="B761" s="321" t="s">
        <v>880</v>
      </c>
      <c r="C761" s="302"/>
      <c r="D761" s="303"/>
      <c r="E761" s="392"/>
      <c r="F761" s="299">
        <f>SUM(F734:F760)</f>
        <v>0</v>
      </c>
    </row>
    <row r="762" spans="1:6" ht="12" customHeight="1">
      <c r="A762" s="307"/>
      <c r="B762" s="297"/>
      <c r="C762" s="294"/>
      <c r="D762" s="283"/>
      <c r="E762" s="59"/>
      <c r="F762" s="283"/>
    </row>
    <row r="763" spans="1:6" ht="12" customHeight="1">
      <c r="A763" s="320" t="s">
        <v>132</v>
      </c>
      <c r="B763" s="321" t="s">
        <v>140</v>
      </c>
      <c r="C763" s="294"/>
      <c r="D763" s="283"/>
      <c r="E763" s="59"/>
      <c r="F763" s="283"/>
    </row>
    <row r="764" spans="1:6" ht="12" customHeight="1">
      <c r="A764" s="307"/>
      <c r="B764" s="297"/>
      <c r="C764" s="294"/>
      <c r="D764" s="283"/>
      <c r="E764" s="59"/>
      <c r="F764" s="283"/>
    </row>
    <row r="765" spans="1:6" ht="13.5" customHeight="1">
      <c r="A765" s="293" t="s">
        <v>133</v>
      </c>
      <c r="B765" s="297" t="s">
        <v>306</v>
      </c>
      <c r="C765" s="294"/>
      <c r="D765" s="283"/>
      <c r="E765" s="59"/>
      <c r="F765" s="283"/>
    </row>
    <row r="766" spans="1:6" ht="22.5">
      <c r="A766" s="307"/>
      <c r="B766" s="297" t="s">
        <v>881</v>
      </c>
      <c r="C766" s="294"/>
      <c r="D766" s="283"/>
      <c r="E766" s="59"/>
      <c r="F766" s="283"/>
    </row>
    <row r="767" spans="1:6" ht="12" customHeight="1">
      <c r="A767" s="307"/>
      <c r="B767" s="297" t="s">
        <v>307</v>
      </c>
      <c r="C767" s="302" t="s">
        <v>2</v>
      </c>
      <c r="D767" s="303">
        <v>380</v>
      </c>
      <c r="E767" s="392"/>
      <c r="F767" s="281">
        <f>D767*E767</f>
        <v>0</v>
      </c>
    </row>
    <row r="768" spans="1:6" ht="12" customHeight="1">
      <c r="A768" s="307"/>
      <c r="B768" s="297"/>
      <c r="C768" s="294"/>
      <c r="D768" s="283"/>
      <c r="E768" s="59"/>
      <c r="F768" s="283"/>
    </row>
    <row r="769" spans="1:6" ht="12" customHeight="1">
      <c r="A769" s="293" t="s">
        <v>647</v>
      </c>
      <c r="B769" s="297" t="s">
        <v>196</v>
      </c>
      <c r="C769" s="294"/>
      <c r="D769" s="283"/>
      <c r="E769" s="59"/>
      <c r="F769" s="283"/>
    </row>
    <row r="770" spans="1:6" ht="45">
      <c r="A770" s="307"/>
      <c r="B770" s="297" t="s">
        <v>883</v>
      </c>
      <c r="C770" s="302"/>
      <c r="D770" s="303"/>
      <c r="E770" s="392"/>
      <c r="F770" s="303"/>
    </row>
    <row r="771" spans="1:6" ht="191.25">
      <c r="A771" s="307"/>
      <c r="B771" s="309" t="s">
        <v>882</v>
      </c>
      <c r="C771" s="302"/>
      <c r="D771" s="303"/>
      <c r="E771" s="392"/>
      <c r="F771" s="303"/>
    </row>
    <row r="772" spans="1:6" ht="12" customHeight="1">
      <c r="A772" s="307"/>
      <c r="B772" s="297" t="s">
        <v>197</v>
      </c>
      <c r="C772" s="302" t="s">
        <v>2</v>
      </c>
      <c r="D772" s="303">
        <v>380</v>
      </c>
      <c r="E772" s="392"/>
      <c r="F772" s="281">
        <f>D772*E772</f>
        <v>0</v>
      </c>
    </row>
    <row r="773" spans="1:6" ht="12" customHeight="1">
      <c r="A773" s="307"/>
      <c r="B773" s="297"/>
      <c r="C773" s="294"/>
      <c r="D773" s="283"/>
      <c r="E773" s="59"/>
      <c r="F773" s="283"/>
    </row>
    <row r="774" spans="1:6" ht="12" customHeight="1">
      <c r="A774" s="293" t="s">
        <v>736</v>
      </c>
      <c r="B774" s="297" t="s">
        <v>198</v>
      </c>
      <c r="C774" s="302"/>
      <c r="D774" s="303"/>
      <c r="E774" s="392"/>
      <c r="F774" s="303"/>
    </row>
    <row r="775" spans="1:6" ht="136.5" customHeight="1">
      <c r="A775" s="293"/>
      <c r="B775" s="297" t="s">
        <v>884</v>
      </c>
      <c r="C775" s="302"/>
      <c r="D775" s="303"/>
      <c r="E775" s="392"/>
      <c r="F775" s="303"/>
    </row>
    <row r="776" spans="1:6" ht="12" customHeight="1">
      <c r="A776" s="293"/>
      <c r="B776" s="297" t="s">
        <v>199</v>
      </c>
      <c r="C776" s="302" t="s">
        <v>116</v>
      </c>
      <c r="D776" s="303">
        <v>350</v>
      </c>
      <c r="E776" s="392"/>
      <c r="F776" s="281">
        <f>D776*E776</f>
        <v>0</v>
      </c>
    </row>
    <row r="777" spans="1:6" ht="12" customHeight="1">
      <c r="A777" s="307"/>
      <c r="B777" s="297"/>
      <c r="C777" s="294"/>
      <c r="D777" s="283"/>
      <c r="E777" s="59"/>
      <c r="F777" s="283"/>
    </row>
    <row r="778" spans="1:6" ht="12" customHeight="1">
      <c r="A778" s="293" t="s">
        <v>737</v>
      </c>
      <c r="B778" s="297" t="s">
        <v>640</v>
      </c>
      <c r="C778" s="302"/>
      <c r="D778" s="303"/>
      <c r="E778" s="392"/>
      <c r="F778" s="303"/>
    </row>
    <row r="779" spans="1:6" ht="56.25">
      <c r="A779" s="293"/>
      <c r="B779" s="297" t="s">
        <v>641</v>
      </c>
      <c r="C779" s="302"/>
      <c r="D779" s="303"/>
      <c r="E779" s="392"/>
      <c r="F779" s="303"/>
    </row>
    <row r="780" spans="1:6" ht="12" customHeight="1">
      <c r="A780" s="293"/>
      <c r="B780" s="297" t="s">
        <v>642</v>
      </c>
      <c r="C780" s="302" t="s">
        <v>116</v>
      </c>
      <c r="D780" s="303">
        <v>26</v>
      </c>
      <c r="E780" s="392"/>
      <c r="F780" s="281">
        <f>D780*E780</f>
        <v>0</v>
      </c>
    </row>
    <row r="781" spans="1:6" ht="12" customHeight="1">
      <c r="A781" s="307"/>
      <c r="B781" s="297"/>
      <c r="C781" s="294"/>
      <c r="D781" s="283"/>
      <c r="E781" s="59"/>
      <c r="F781" s="283"/>
    </row>
    <row r="782" spans="1:6" ht="12" customHeight="1">
      <c r="A782" s="293"/>
      <c r="B782" s="321" t="s">
        <v>889</v>
      </c>
      <c r="C782" s="302"/>
      <c r="D782" s="303"/>
      <c r="E782" s="392"/>
      <c r="F782" s="299">
        <f>SUM(F764:F781)</f>
        <v>0</v>
      </c>
    </row>
    <row r="783" spans="1:6" ht="12" customHeight="1">
      <c r="A783" s="307"/>
      <c r="B783" s="297"/>
      <c r="C783" s="294"/>
      <c r="D783" s="283"/>
      <c r="E783" s="59"/>
      <c r="F783" s="283"/>
    </row>
    <row r="784" spans="1:6" ht="12" customHeight="1">
      <c r="A784" s="320" t="s">
        <v>134</v>
      </c>
      <c r="B784" s="321" t="s">
        <v>60</v>
      </c>
      <c r="C784" s="294"/>
      <c r="D784" s="283"/>
      <c r="E784" s="59"/>
      <c r="F784" s="283"/>
    </row>
    <row r="785" spans="1:6" ht="12" customHeight="1">
      <c r="A785" s="307"/>
      <c r="B785" s="297"/>
      <c r="C785" s="294"/>
      <c r="D785" s="283"/>
      <c r="E785" s="59"/>
      <c r="F785" s="283"/>
    </row>
    <row r="786" spans="1:6" ht="12" customHeight="1">
      <c r="A786" s="293" t="s">
        <v>135</v>
      </c>
      <c r="B786" s="297" t="s">
        <v>645</v>
      </c>
      <c r="C786" s="302"/>
      <c r="D786" s="303"/>
      <c r="E786" s="392"/>
      <c r="F786" s="303"/>
    </row>
    <row r="787" spans="1:6" ht="78.75">
      <c r="A787" s="293"/>
      <c r="B787" s="297" t="s">
        <v>646</v>
      </c>
      <c r="C787" s="302"/>
      <c r="D787" s="303"/>
      <c r="E787" s="392"/>
      <c r="F787" s="303"/>
    </row>
    <row r="788" spans="1:6" ht="12" customHeight="1">
      <c r="A788" s="293"/>
      <c r="B788" s="297" t="s">
        <v>128</v>
      </c>
      <c r="C788" s="302" t="s">
        <v>2</v>
      </c>
      <c r="D788" s="303">
        <v>1290</v>
      </c>
      <c r="E788" s="392"/>
      <c r="F788" s="281">
        <f>D788*E788</f>
        <v>0</v>
      </c>
    </row>
    <row r="789" spans="1:6" ht="12" customHeight="1">
      <c r="A789" s="307"/>
      <c r="B789" s="297"/>
      <c r="C789" s="294"/>
      <c r="D789" s="283"/>
      <c r="E789" s="59"/>
      <c r="F789" s="283"/>
    </row>
    <row r="790" spans="1:6" ht="12" customHeight="1">
      <c r="A790" s="293" t="s">
        <v>309</v>
      </c>
      <c r="B790" s="297" t="s">
        <v>648</v>
      </c>
      <c r="C790" s="302"/>
      <c r="D790" s="303"/>
      <c r="E790" s="392"/>
      <c r="F790" s="303"/>
    </row>
    <row r="791" spans="1:6" ht="78.75">
      <c r="A791" s="293"/>
      <c r="B791" s="297" t="s">
        <v>649</v>
      </c>
      <c r="C791" s="302"/>
      <c r="D791" s="303"/>
      <c r="E791" s="392"/>
      <c r="F791" s="303"/>
    </row>
    <row r="792" spans="1:6" ht="12" customHeight="1">
      <c r="A792" s="293"/>
      <c r="B792" s="297" t="s">
        <v>128</v>
      </c>
      <c r="C792" s="302" t="s">
        <v>2</v>
      </c>
      <c r="D792" s="303">
        <v>480</v>
      </c>
      <c r="E792" s="392"/>
      <c r="F792" s="281">
        <f>D792*E792</f>
        <v>0</v>
      </c>
    </row>
    <row r="793" spans="1:6" ht="12" customHeight="1">
      <c r="A793" s="307"/>
      <c r="B793" s="297"/>
      <c r="C793" s="294"/>
      <c r="D793" s="283"/>
      <c r="E793" s="59"/>
      <c r="F793" s="283"/>
    </row>
    <row r="794" spans="1:6" ht="12" customHeight="1">
      <c r="A794" s="307"/>
      <c r="B794" s="321" t="s">
        <v>890</v>
      </c>
      <c r="C794" s="302"/>
      <c r="D794" s="303"/>
      <c r="E794" s="392"/>
      <c r="F794" s="299">
        <f>SUM(F785:F793)</f>
        <v>0</v>
      </c>
    </row>
    <row r="795" spans="1:6" ht="12" customHeight="1">
      <c r="A795" s="307"/>
      <c r="B795" s="297"/>
      <c r="C795" s="294"/>
      <c r="D795" s="283"/>
      <c r="E795" s="59"/>
      <c r="F795" s="283"/>
    </row>
    <row r="796" spans="1:6" ht="12" customHeight="1">
      <c r="A796" s="320" t="s">
        <v>251</v>
      </c>
      <c r="B796" s="321" t="s">
        <v>99</v>
      </c>
      <c r="C796" s="294"/>
      <c r="D796" s="283"/>
      <c r="E796" s="59"/>
      <c r="F796" s="283"/>
    </row>
    <row r="797" spans="1:6" ht="12" customHeight="1">
      <c r="A797" s="307"/>
      <c r="B797" s="297"/>
      <c r="C797" s="294"/>
      <c r="D797" s="283"/>
      <c r="E797" s="59"/>
      <c r="F797" s="283"/>
    </row>
    <row r="798" spans="1:6" ht="12" customHeight="1">
      <c r="A798" s="293" t="s">
        <v>891</v>
      </c>
      <c r="B798" s="297" t="s">
        <v>136</v>
      </c>
      <c r="C798" s="302"/>
      <c r="D798" s="303"/>
      <c r="E798" s="392"/>
      <c r="F798" s="303"/>
    </row>
    <row r="799" spans="1:6" ht="102" customHeight="1">
      <c r="A799" s="293"/>
      <c r="B799" s="297" t="s">
        <v>137</v>
      </c>
      <c r="C799" s="302"/>
      <c r="D799" s="303"/>
      <c r="E799" s="392"/>
      <c r="F799" s="303"/>
    </row>
    <row r="800" spans="1:6">
      <c r="A800" s="293"/>
      <c r="B800" s="297" t="s">
        <v>126</v>
      </c>
      <c r="C800" s="302"/>
      <c r="D800" s="303"/>
      <c r="E800" s="392"/>
      <c r="F800" s="303"/>
    </row>
    <row r="801" spans="1:6" ht="12" customHeight="1">
      <c r="A801" s="293"/>
      <c r="B801" s="297" t="s">
        <v>957</v>
      </c>
      <c r="C801" s="302" t="s">
        <v>8</v>
      </c>
      <c r="D801" s="303">
        <v>4</v>
      </c>
      <c r="E801" s="392"/>
      <c r="F801" s="281">
        <f>D801*E801</f>
        <v>0</v>
      </c>
    </row>
    <row r="802" spans="1:6" ht="12" customHeight="1">
      <c r="A802" s="307"/>
      <c r="B802" s="297"/>
      <c r="C802" s="294"/>
      <c r="D802" s="283"/>
      <c r="E802" s="59"/>
      <c r="F802" s="283"/>
    </row>
    <row r="803" spans="1:6" ht="12" customHeight="1">
      <c r="A803" s="293" t="s">
        <v>892</v>
      </c>
      <c r="B803" s="297" t="s">
        <v>192</v>
      </c>
      <c r="C803" s="302"/>
      <c r="D803" s="303"/>
      <c r="E803" s="392"/>
      <c r="F803" s="303"/>
    </row>
    <row r="804" spans="1:6" ht="135">
      <c r="A804" s="293"/>
      <c r="B804" s="297" t="s">
        <v>650</v>
      </c>
      <c r="C804" s="302"/>
      <c r="D804" s="303"/>
      <c r="E804" s="392"/>
      <c r="F804" s="303"/>
    </row>
    <row r="805" spans="1:6" ht="12" customHeight="1">
      <c r="A805" s="293"/>
      <c r="B805" s="297" t="s">
        <v>138</v>
      </c>
      <c r="C805" s="302"/>
      <c r="D805" s="303"/>
      <c r="E805" s="392"/>
      <c r="F805" s="303"/>
    </row>
    <row r="806" spans="1:6" ht="12" customHeight="1">
      <c r="A806" s="293"/>
      <c r="B806" s="297" t="s">
        <v>651</v>
      </c>
      <c r="C806" s="302" t="s">
        <v>8</v>
      </c>
      <c r="D806" s="303">
        <v>2</v>
      </c>
      <c r="E806" s="392"/>
      <c r="F806" s="281">
        <f>D806*E806</f>
        <v>0</v>
      </c>
    </row>
    <row r="807" spans="1:6" ht="12" customHeight="1">
      <c r="A807" s="307"/>
      <c r="B807" s="297"/>
      <c r="C807" s="294"/>
      <c r="D807" s="283"/>
      <c r="E807" s="59"/>
      <c r="F807" s="283"/>
    </row>
    <row r="808" spans="1:6" ht="12" customHeight="1">
      <c r="A808" s="293" t="s">
        <v>893</v>
      </c>
      <c r="B808" s="297" t="s">
        <v>652</v>
      </c>
      <c r="C808" s="294"/>
      <c r="D808" s="283"/>
      <c r="E808" s="59"/>
      <c r="F808" s="283"/>
    </row>
    <row r="809" spans="1:6" ht="292.5">
      <c r="A809" s="307"/>
      <c r="B809" s="297" t="s">
        <v>1018</v>
      </c>
      <c r="C809" s="294"/>
      <c r="D809" s="283"/>
      <c r="E809" s="59"/>
      <c r="F809" s="283"/>
    </row>
    <row r="810" spans="1:6" ht="249" customHeight="1">
      <c r="A810" s="307"/>
      <c r="B810" s="297" t="s">
        <v>1019</v>
      </c>
      <c r="C810" s="294"/>
      <c r="D810" s="283"/>
      <c r="E810" s="59"/>
      <c r="F810" s="283"/>
    </row>
    <row r="811" spans="1:6">
      <c r="A811" s="307"/>
      <c r="B811" s="297" t="s">
        <v>79</v>
      </c>
      <c r="C811" s="302" t="s">
        <v>77</v>
      </c>
      <c r="D811" s="303">
        <v>1</v>
      </c>
      <c r="E811" s="392"/>
      <c r="F811" s="281">
        <f>D811*E811</f>
        <v>0</v>
      </c>
    </row>
    <row r="812" spans="1:6" ht="12" customHeight="1">
      <c r="A812" s="307"/>
      <c r="B812" s="297"/>
      <c r="C812" s="294"/>
      <c r="D812" s="283"/>
      <c r="E812" s="59"/>
      <c r="F812" s="283"/>
    </row>
    <row r="813" spans="1:6" ht="12" customHeight="1">
      <c r="A813" s="293" t="s">
        <v>897</v>
      </c>
      <c r="B813" s="297" t="s">
        <v>895</v>
      </c>
      <c r="C813" s="302"/>
      <c r="D813" s="303"/>
      <c r="E813" s="392"/>
      <c r="F813" s="303"/>
    </row>
    <row r="814" spans="1:6" ht="103.5" customHeight="1">
      <c r="A814" s="293"/>
      <c r="B814" s="297" t="s">
        <v>896</v>
      </c>
      <c r="C814" s="302"/>
      <c r="D814" s="303"/>
      <c r="E814" s="392"/>
      <c r="F814" s="303"/>
    </row>
    <row r="815" spans="1:6" ht="12" customHeight="1">
      <c r="A815" s="293"/>
      <c r="B815" s="297" t="s">
        <v>996</v>
      </c>
      <c r="C815" s="302" t="s">
        <v>8</v>
      </c>
      <c r="D815" s="303">
        <v>1</v>
      </c>
      <c r="E815" s="392"/>
      <c r="F815" s="281">
        <f>D815*E815</f>
        <v>0</v>
      </c>
    </row>
    <row r="816" spans="1:6" ht="12" customHeight="1">
      <c r="A816" s="293"/>
      <c r="B816" s="297" t="s">
        <v>997</v>
      </c>
      <c r="C816" s="302" t="s">
        <v>8</v>
      </c>
      <c r="D816" s="303">
        <v>1</v>
      </c>
      <c r="E816" s="392"/>
      <c r="F816" s="281">
        <f>D816*E816</f>
        <v>0</v>
      </c>
    </row>
    <row r="817" spans="1:6" ht="12" customHeight="1">
      <c r="A817" s="293"/>
      <c r="B817" s="297" t="s">
        <v>998</v>
      </c>
      <c r="C817" s="302" t="s">
        <v>8</v>
      </c>
      <c r="D817" s="303">
        <v>1</v>
      </c>
      <c r="E817" s="392"/>
      <c r="F817" s="281">
        <f>D817*E817</f>
        <v>0</v>
      </c>
    </row>
    <row r="818" spans="1:6" ht="12" customHeight="1">
      <c r="A818" s="307"/>
      <c r="B818" s="297"/>
      <c r="C818" s="294"/>
      <c r="D818" s="283"/>
      <c r="E818" s="59"/>
      <c r="F818" s="283"/>
    </row>
    <row r="819" spans="1:6" ht="12" customHeight="1">
      <c r="A819" s="293"/>
      <c r="B819" s="321" t="s">
        <v>898</v>
      </c>
      <c r="C819" s="302"/>
      <c r="D819" s="303"/>
      <c r="E819" s="392"/>
      <c r="F819" s="299">
        <f>SUM(F797:F818)</f>
        <v>0</v>
      </c>
    </row>
    <row r="820" spans="1:6" ht="12" customHeight="1">
      <c r="A820" s="307"/>
      <c r="B820" s="297"/>
      <c r="C820" s="294"/>
      <c r="D820" s="283"/>
      <c r="E820" s="59"/>
      <c r="F820" s="283"/>
    </row>
    <row r="821" spans="1:6" ht="12" customHeight="1">
      <c r="A821" s="293"/>
      <c r="B821" s="321" t="s">
        <v>139</v>
      </c>
      <c r="C821" s="302"/>
      <c r="D821" s="293"/>
      <c r="E821" s="400"/>
      <c r="F821" s="299">
        <f>F539+F559+F579+F611+F620+F665+F705+F731+F761+F782+F794+F819</f>
        <v>0</v>
      </c>
    </row>
    <row r="822" spans="1:6" ht="12" customHeight="1">
      <c r="A822" s="307"/>
      <c r="B822" s="297"/>
      <c r="C822" s="294"/>
      <c r="D822" s="283"/>
      <c r="E822" s="59"/>
      <c r="F822" s="283"/>
    </row>
    <row r="823" spans="1:6" ht="12" customHeight="1">
      <c r="A823" s="331" t="s">
        <v>65</v>
      </c>
      <c r="B823" s="694" t="s">
        <v>66</v>
      </c>
      <c r="C823" s="695"/>
      <c r="D823" s="695"/>
      <c r="E823" s="59"/>
      <c r="F823" s="283"/>
    </row>
    <row r="824" spans="1:6" ht="12" customHeight="1">
      <c r="A824" s="307"/>
      <c r="B824" s="297"/>
      <c r="C824" s="294"/>
      <c r="D824" s="283"/>
      <c r="E824" s="59"/>
      <c r="F824" s="283"/>
    </row>
    <row r="825" spans="1:6" ht="12" customHeight="1">
      <c r="A825" s="320" t="s">
        <v>35</v>
      </c>
      <c r="B825" s="321" t="s">
        <v>665</v>
      </c>
      <c r="C825" s="294"/>
      <c r="D825" s="283"/>
      <c r="E825" s="59"/>
      <c r="F825" s="283"/>
    </row>
    <row r="826" spans="1:6" ht="12" customHeight="1">
      <c r="A826" s="307"/>
      <c r="B826" s="297"/>
      <c r="C826" s="294"/>
      <c r="D826" s="283"/>
      <c r="E826" s="59"/>
      <c r="F826" s="283"/>
    </row>
    <row r="827" spans="1:6" ht="12" customHeight="1">
      <c r="A827" s="293" t="s">
        <v>12</v>
      </c>
      <c r="B827" s="297" t="s">
        <v>653</v>
      </c>
      <c r="C827" s="302"/>
      <c r="D827" s="303"/>
      <c r="E827" s="392"/>
      <c r="F827" s="303"/>
    </row>
    <row r="828" spans="1:6" ht="45">
      <c r="A828" s="293"/>
      <c r="B828" s="297" t="s">
        <v>899</v>
      </c>
      <c r="C828" s="302"/>
      <c r="D828" s="303"/>
      <c r="E828" s="392"/>
      <c r="F828" s="303"/>
    </row>
    <row r="829" spans="1:6" ht="12" customHeight="1">
      <c r="A829" s="293"/>
      <c r="B829" s="297" t="s">
        <v>654</v>
      </c>
      <c r="C829" s="302" t="s">
        <v>116</v>
      </c>
      <c r="D829" s="303">
        <v>95</v>
      </c>
      <c r="E829" s="392"/>
      <c r="F829" s="281">
        <f>D829*E829</f>
        <v>0</v>
      </c>
    </row>
    <row r="830" spans="1:6" ht="12" customHeight="1">
      <c r="A830" s="307"/>
      <c r="B830" s="297"/>
      <c r="C830" s="294"/>
      <c r="D830" s="283"/>
      <c r="E830" s="59"/>
      <c r="F830" s="283"/>
    </row>
    <row r="831" spans="1:6" ht="12" customHeight="1">
      <c r="A831" s="293" t="s">
        <v>14</v>
      </c>
      <c r="B831" s="56" t="s">
        <v>655</v>
      </c>
      <c r="C831" s="280"/>
      <c r="D831" s="281"/>
      <c r="E831" s="401"/>
      <c r="F831" s="281"/>
    </row>
    <row r="832" spans="1:6" ht="45">
      <c r="A832" s="293"/>
      <c r="B832" s="297" t="s">
        <v>656</v>
      </c>
      <c r="C832" s="280"/>
      <c r="D832" s="281"/>
      <c r="E832" s="401"/>
      <c r="F832" s="281"/>
    </row>
    <row r="833" spans="1:6" ht="12" customHeight="1">
      <c r="A833" s="293"/>
      <c r="B833" s="57" t="s">
        <v>246</v>
      </c>
      <c r="C833" s="51"/>
      <c r="D833" s="281"/>
      <c r="E833" s="60"/>
      <c r="F833" s="281"/>
    </row>
    <row r="834" spans="1:6" ht="12" customHeight="1">
      <c r="A834" s="307"/>
      <c r="B834" s="297" t="s">
        <v>657</v>
      </c>
      <c r="C834" s="302" t="s">
        <v>8</v>
      </c>
      <c r="D834" s="303">
        <v>1</v>
      </c>
      <c r="E834" s="392"/>
      <c r="F834" s="281">
        <f>D834*E834</f>
        <v>0</v>
      </c>
    </row>
    <row r="835" spans="1:6" ht="12" customHeight="1">
      <c r="A835" s="307"/>
      <c r="B835" s="297"/>
      <c r="C835" s="294"/>
      <c r="D835" s="283"/>
      <c r="E835" s="59"/>
      <c r="F835" s="283"/>
    </row>
    <row r="836" spans="1:6" ht="22.5">
      <c r="A836" s="293" t="s">
        <v>1</v>
      </c>
      <c r="B836" s="56" t="s">
        <v>658</v>
      </c>
      <c r="C836" s="332"/>
      <c r="D836" s="333"/>
      <c r="E836" s="402"/>
      <c r="F836" s="333"/>
    </row>
    <row r="837" spans="1:6" ht="36" customHeight="1">
      <c r="A837" s="334"/>
      <c r="B837" s="56" t="s">
        <v>659</v>
      </c>
      <c r="C837" s="332"/>
      <c r="D837" s="333"/>
      <c r="E837" s="402"/>
      <c r="F837" s="333"/>
    </row>
    <row r="838" spans="1:6" ht="12" customHeight="1">
      <c r="A838" s="334"/>
      <c r="B838" s="56" t="s">
        <v>67</v>
      </c>
      <c r="C838" s="332" t="s">
        <v>2</v>
      </c>
      <c r="D838" s="281">
        <v>55</v>
      </c>
      <c r="E838" s="60"/>
      <c r="F838" s="281">
        <f>D838*E838</f>
        <v>0</v>
      </c>
    </row>
    <row r="839" spans="1:6" ht="12" customHeight="1">
      <c r="A839" s="307"/>
      <c r="B839" s="297"/>
      <c r="C839" s="294"/>
      <c r="D839" s="283"/>
      <c r="E839" s="59"/>
      <c r="F839" s="283"/>
    </row>
    <row r="840" spans="1:6" ht="12" customHeight="1">
      <c r="A840" s="293" t="s">
        <v>0</v>
      </c>
      <c r="B840" s="297" t="s">
        <v>660</v>
      </c>
      <c r="C840" s="302"/>
      <c r="D840" s="303"/>
      <c r="E840" s="392"/>
      <c r="F840" s="303"/>
    </row>
    <row r="841" spans="1:6" ht="33.75">
      <c r="A841" s="293"/>
      <c r="B841" s="297" t="s">
        <v>661</v>
      </c>
      <c r="C841" s="302"/>
      <c r="D841" s="303"/>
      <c r="E841" s="392"/>
      <c r="F841" s="303"/>
    </row>
    <row r="842" spans="1:6" ht="12" customHeight="1">
      <c r="A842" s="293"/>
      <c r="B842" s="297" t="s">
        <v>256</v>
      </c>
      <c r="C842" s="302" t="s">
        <v>2</v>
      </c>
      <c r="D842" s="303">
        <v>10</v>
      </c>
      <c r="E842" s="392"/>
      <c r="F842" s="281">
        <f>D842*E842</f>
        <v>0</v>
      </c>
    </row>
    <row r="843" spans="1:6" ht="12" customHeight="1">
      <c r="A843" s="307"/>
      <c r="B843" s="297"/>
      <c r="C843" s="294"/>
      <c r="D843" s="283"/>
      <c r="E843" s="59"/>
      <c r="F843" s="283"/>
    </row>
    <row r="844" spans="1:6" ht="12" customHeight="1">
      <c r="A844" s="293" t="s">
        <v>264</v>
      </c>
      <c r="B844" s="56" t="s">
        <v>662</v>
      </c>
      <c r="C844" s="335"/>
      <c r="D844" s="335"/>
      <c r="E844" s="403"/>
      <c r="F844" s="336"/>
    </row>
    <row r="845" spans="1:6" ht="33.75">
      <c r="A845" s="320"/>
      <c r="B845" s="292" t="s">
        <v>663</v>
      </c>
      <c r="C845" s="335"/>
      <c r="D845" s="335"/>
      <c r="E845" s="403"/>
      <c r="F845" s="336"/>
    </row>
    <row r="846" spans="1:6" ht="12" customHeight="1">
      <c r="A846" s="320"/>
      <c r="B846" s="56" t="s">
        <v>664</v>
      </c>
      <c r="C846" s="294" t="s">
        <v>8</v>
      </c>
      <c r="D846" s="281">
        <v>3</v>
      </c>
      <c r="E846" s="60"/>
      <c r="F846" s="281">
        <f>D846*E846</f>
        <v>0</v>
      </c>
    </row>
    <row r="847" spans="1:6" ht="12" customHeight="1">
      <c r="A847" s="307"/>
      <c r="B847" s="297"/>
      <c r="C847" s="294"/>
      <c r="D847" s="283"/>
      <c r="E847" s="59"/>
      <c r="F847" s="283"/>
    </row>
    <row r="848" spans="1:6" ht="12" customHeight="1">
      <c r="A848" s="293"/>
      <c r="B848" s="321" t="s">
        <v>666</v>
      </c>
      <c r="C848" s="302"/>
      <c r="D848" s="303"/>
      <c r="E848" s="392"/>
      <c r="F848" s="299">
        <f>SUM(F827:F847)</f>
        <v>0</v>
      </c>
    </row>
    <row r="849" spans="1:6" ht="12" customHeight="1">
      <c r="A849" s="307"/>
      <c r="B849" s="297"/>
      <c r="C849" s="294"/>
      <c r="D849" s="283"/>
      <c r="E849" s="59"/>
      <c r="F849" s="283"/>
    </row>
    <row r="850" spans="1:6" ht="12" customHeight="1">
      <c r="A850" s="331" t="s">
        <v>36</v>
      </c>
      <c r="B850" s="337" t="s">
        <v>141</v>
      </c>
      <c r="C850" s="294"/>
      <c r="D850" s="283"/>
      <c r="E850" s="59"/>
      <c r="F850" s="283"/>
    </row>
    <row r="851" spans="1:6" ht="12" customHeight="1">
      <c r="A851" s="307"/>
      <c r="B851" s="297"/>
      <c r="C851" s="294"/>
      <c r="D851" s="283"/>
      <c r="E851" s="59"/>
      <c r="F851" s="283"/>
    </row>
    <row r="852" spans="1:6" ht="12" customHeight="1">
      <c r="A852" s="338" t="s">
        <v>15</v>
      </c>
      <c r="B852" s="56" t="s">
        <v>142</v>
      </c>
      <c r="C852" s="339"/>
      <c r="D852" s="340"/>
      <c r="E852" s="54"/>
      <c r="F852" s="303"/>
    </row>
    <row r="853" spans="1:6" ht="47.25" customHeight="1">
      <c r="A853" s="338"/>
      <c r="B853" s="57" t="s">
        <v>667</v>
      </c>
      <c r="C853" s="339"/>
      <c r="D853" s="340"/>
      <c r="E853" s="54"/>
      <c r="F853" s="303"/>
    </row>
    <row r="854" spans="1:6" ht="12" customHeight="1">
      <c r="A854" s="338"/>
      <c r="B854" s="57" t="s">
        <v>68</v>
      </c>
      <c r="C854" s="51" t="s">
        <v>21</v>
      </c>
      <c r="D854" s="340">
        <v>80</v>
      </c>
      <c r="E854" s="54"/>
      <c r="F854" s="281">
        <f>D854*E854</f>
        <v>0</v>
      </c>
    </row>
    <row r="855" spans="1:6" ht="12" customHeight="1">
      <c r="A855" s="307"/>
      <c r="B855" s="297"/>
      <c r="C855" s="294"/>
      <c r="D855" s="283"/>
      <c r="E855" s="59"/>
      <c r="F855" s="283"/>
    </row>
    <row r="856" spans="1:6" ht="12" customHeight="1">
      <c r="A856" s="338" t="s">
        <v>16</v>
      </c>
      <c r="B856" s="56" t="s">
        <v>69</v>
      </c>
      <c r="C856" s="339"/>
      <c r="D856" s="340"/>
      <c r="E856" s="54"/>
      <c r="F856" s="303"/>
    </row>
    <row r="857" spans="1:6" ht="67.5">
      <c r="A857" s="338"/>
      <c r="B857" s="57" t="s">
        <v>668</v>
      </c>
      <c r="C857" s="339"/>
      <c r="D857" s="340"/>
      <c r="E857" s="54"/>
      <c r="F857" s="303"/>
    </row>
    <row r="858" spans="1:6" ht="12" customHeight="1">
      <c r="A858" s="338"/>
      <c r="B858" s="57" t="s">
        <v>70</v>
      </c>
      <c r="C858" s="51" t="s">
        <v>21</v>
      </c>
      <c r="D858" s="340">
        <v>75</v>
      </c>
      <c r="E858" s="54"/>
      <c r="F858" s="281">
        <f>D858*E858</f>
        <v>0</v>
      </c>
    </row>
    <row r="859" spans="1:6" ht="12" customHeight="1">
      <c r="A859" s="338"/>
      <c r="B859" s="57"/>
      <c r="C859" s="51"/>
      <c r="D859" s="340"/>
      <c r="E859" s="54"/>
      <c r="F859" s="281"/>
    </row>
    <row r="860" spans="1:6" ht="22.5">
      <c r="A860" s="293" t="s">
        <v>19</v>
      </c>
      <c r="B860" s="297" t="s">
        <v>283</v>
      </c>
      <c r="C860" s="302"/>
      <c r="D860" s="303"/>
      <c r="E860" s="392"/>
      <c r="F860" s="303"/>
    </row>
    <row r="861" spans="1:6" ht="78.75">
      <c r="A861" s="293"/>
      <c r="B861" s="297" t="s">
        <v>900</v>
      </c>
      <c r="C861" s="302"/>
      <c r="D861" s="303"/>
      <c r="E861" s="392"/>
      <c r="F861" s="303"/>
    </row>
    <row r="862" spans="1:6" ht="12" customHeight="1">
      <c r="A862" s="293"/>
      <c r="B862" s="297" t="s">
        <v>70</v>
      </c>
      <c r="C862" s="302"/>
      <c r="D862" s="303"/>
      <c r="E862" s="392"/>
      <c r="F862" s="303"/>
    </row>
    <row r="863" spans="1:6" ht="12" customHeight="1">
      <c r="A863" s="293"/>
      <c r="B863" s="297" t="s">
        <v>680</v>
      </c>
      <c r="C863" s="302" t="s">
        <v>21</v>
      </c>
      <c r="D863" s="303">
        <v>90</v>
      </c>
      <c r="E863" s="392"/>
      <c r="F863" s="281">
        <f>D863*E863</f>
        <v>0</v>
      </c>
    </row>
    <row r="864" spans="1:6" ht="12" customHeight="1">
      <c r="A864" s="293"/>
      <c r="B864" s="297" t="s">
        <v>681</v>
      </c>
      <c r="C864" s="302" t="s">
        <v>21</v>
      </c>
      <c r="D864" s="303">
        <v>5</v>
      </c>
      <c r="E864" s="392"/>
      <c r="F864" s="281">
        <f>D864*E864</f>
        <v>0</v>
      </c>
    </row>
    <row r="865" spans="1:6" ht="12" customHeight="1">
      <c r="A865" s="307"/>
      <c r="B865" s="297"/>
      <c r="C865" s="294"/>
      <c r="D865" s="283"/>
      <c r="E865" s="59"/>
      <c r="F865" s="283"/>
    </row>
    <row r="866" spans="1:6" ht="12" customHeight="1">
      <c r="A866" s="338" t="s">
        <v>20</v>
      </c>
      <c r="B866" s="56" t="s">
        <v>669</v>
      </c>
      <c r="C866" s="339"/>
      <c r="D866" s="340"/>
      <c r="E866" s="54"/>
      <c r="F866" s="303"/>
    </row>
    <row r="867" spans="1:6" ht="67.5">
      <c r="A867" s="338"/>
      <c r="B867" s="56" t="s">
        <v>670</v>
      </c>
      <c r="C867" s="339"/>
      <c r="D867" s="340"/>
      <c r="E867" s="54"/>
      <c r="F867" s="303"/>
    </row>
    <row r="868" spans="1:6" ht="12" customHeight="1">
      <c r="A868" s="338"/>
      <c r="B868" s="57" t="s">
        <v>671</v>
      </c>
      <c r="C868" s="51" t="s">
        <v>2</v>
      </c>
      <c r="D868" s="340">
        <v>220</v>
      </c>
      <c r="E868" s="54"/>
      <c r="F868" s="281">
        <f>D868*E868</f>
        <v>0</v>
      </c>
    </row>
    <row r="869" spans="1:6" ht="12" customHeight="1">
      <c r="A869" s="307"/>
      <c r="B869" s="297"/>
      <c r="C869" s="294"/>
      <c r="D869" s="283"/>
      <c r="E869" s="59"/>
      <c r="F869" s="283"/>
    </row>
    <row r="870" spans="1:6" ht="12" customHeight="1">
      <c r="A870" s="338" t="s">
        <v>82</v>
      </c>
      <c r="B870" s="56" t="s">
        <v>672</v>
      </c>
      <c r="C870" s="339"/>
      <c r="D870" s="340"/>
      <c r="E870" s="54"/>
      <c r="F870" s="303"/>
    </row>
    <row r="871" spans="1:6" ht="69.75" customHeight="1">
      <c r="A871" s="338"/>
      <c r="B871" s="56" t="s">
        <v>673</v>
      </c>
      <c r="C871" s="339"/>
      <c r="D871" s="340"/>
      <c r="E871" s="54"/>
      <c r="F871" s="303"/>
    </row>
    <row r="872" spans="1:6" ht="12" customHeight="1">
      <c r="A872" s="338"/>
      <c r="B872" s="57" t="s">
        <v>67</v>
      </c>
      <c r="C872" s="51" t="s">
        <v>2</v>
      </c>
      <c r="D872" s="340">
        <v>220</v>
      </c>
      <c r="E872" s="54"/>
      <c r="F872" s="281">
        <f>D872*E872</f>
        <v>0</v>
      </c>
    </row>
    <row r="873" spans="1:6" ht="12" customHeight="1">
      <c r="A873" s="307"/>
      <c r="B873" s="297"/>
      <c r="C873" s="294"/>
      <c r="D873" s="283"/>
      <c r="E873" s="59"/>
      <c r="F873" s="283"/>
    </row>
    <row r="874" spans="1:6" ht="12" customHeight="1">
      <c r="A874" s="338" t="s">
        <v>83</v>
      </c>
      <c r="B874" s="56" t="s">
        <v>225</v>
      </c>
      <c r="C874" s="339"/>
      <c r="D874" s="340"/>
      <c r="E874" s="54"/>
      <c r="F874" s="303"/>
    </row>
    <row r="875" spans="1:6" ht="33.75">
      <c r="A875" s="338"/>
      <c r="B875" s="57" t="s">
        <v>674</v>
      </c>
      <c r="C875" s="339"/>
      <c r="D875" s="340"/>
      <c r="E875" s="54"/>
      <c r="F875" s="303"/>
    </row>
    <row r="876" spans="1:6" ht="12" customHeight="1">
      <c r="A876" s="338"/>
      <c r="B876" s="57" t="s">
        <v>173</v>
      </c>
      <c r="C876" s="339" t="s">
        <v>21</v>
      </c>
      <c r="D876" s="340">
        <v>130</v>
      </c>
      <c r="E876" s="54"/>
      <c r="F876" s="281">
        <f>D876*E876</f>
        <v>0</v>
      </c>
    </row>
    <row r="877" spans="1:6" ht="12" customHeight="1">
      <c r="A877" s="307"/>
      <c r="B877" s="297"/>
      <c r="C877" s="294"/>
      <c r="D877" s="283"/>
      <c r="E877" s="59"/>
      <c r="F877" s="283"/>
    </row>
    <row r="878" spans="1:6" ht="12" customHeight="1">
      <c r="A878" s="338" t="s">
        <v>178</v>
      </c>
      <c r="B878" s="56" t="s">
        <v>144</v>
      </c>
      <c r="C878" s="339"/>
      <c r="D878" s="340"/>
      <c r="E878" s="54"/>
      <c r="F878" s="303"/>
    </row>
    <row r="879" spans="1:6" ht="36" customHeight="1">
      <c r="A879" s="338"/>
      <c r="B879" s="56" t="s">
        <v>435</v>
      </c>
      <c r="C879" s="302"/>
      <c r="D879" s="340"/>
      <c r="E879" s="54"/>
      <c r="F879" s="303"/>
    </row>
    <row r="880" spans="1:6" ht="12" customHeight="1">
      <c r="A880" s="338"/>
      <c r="B880" s="56" t="s">
        <v>675</v>
      </c>
      <c r="C880" s="294" t="s">
        <v>21</v>
      </c>
      <c r="D880" s="340">
        <v>40</v>
      </c>
      <c r="E880" s="54"/>
      <c r="F880" s="281">
        <f>D880*E880</f>
        <v>0</v>
      </c>
    </row>
    <row r="881" spans="1:6" ht="12" customHeight="1">
      <c r="A881" s="307"/>
      <c r="B881" s="297"/>
      <c r="C881" s="294"/>
      <c r="D881" s="283"/>
      <c r="E881" s="59"/>
      <c r="F881" s="283"/>
    </row>
    <row r="882" spans="1:6" ht="12" customHeight="1">
      <c r="A882" s="338" t="s">
        <v>678</v>
      </c>
      <c r="B882" s="56" t="s">
        <v>252</v>
      </c>
      <c r="C882" s="339"/>
      <c r="D882" s="340"/>
      <c r="E882" s="54"/>
      <c r="F882" s="303"/>
    </row>
    <row r="883" spans="1:6" ht="67.5">
      <c r="A883" s="338"/>
      <c r="B883" s="341" t="s">
        <v>676</v>
      </c>
      <c r="C883" s="339"/>
      <c r="D883" s="340"/>
      <c r="E883" s="54"/>
      <c r="F883" s="303"/>
    </row>
    <row r="884" spans="1:6" ht="12" customHeight="1">
      <c r="A884" s="338"/>
      <c r="B884" s="57" t="s">
        <v>143</v>
      </c>
      <c r="C884" s="51" t="s">
        <v>2</v>
      </c>
      <c r="D884" s="340">
        <v>220</v>
      </c>
      <c r="E884" s="54"/>
      <c r="F884" s="281">
        <f>D884*E884</f>
        <v>0</v>
      </c>
    </row>
    <row r="885" spans="1:6" ht="12" customHeight="1">
      <c r="A885" s="307"/>
      <c r="B885" s="297"/>
      <c r="C885" s="294"/>
      <c r="D885" s="283"/>
      <c r="E885" s="59"/>
      <c r="F885" s="283"/>
    </row>
    <row r="886" spans="1:6" ht="12" customHeight="1">
      <c r="A886" s="338" t="s">
        <v>682</v>
      </c>
      <c r="B886" s="56" t="s">
        <v>312</v>
      </c>
      <c r="C886" s="294"/>
      <c r="D886" s="281"/>
      <c r="E886" s="60"/>
      <c r="F886" s="303"/>
    </row>
    <row r="887" spans="1:6" ht="191.25">
      <c r="A887" s="338"/>
      <c r="B887" s="341" t="s">
        <v>357</v>
      </c>
      <c r="C887" s="294"/>
      <c r="D887" s="281"/>
      <c r="E887" s="60"/>
      <c r="F887" s="303"/>
    </row>
    <row r="888" spans="1:6" ht="12" customHeight="1">
      <c r="A888" s="338"/>
      <c r="B888" s="52" t="s">
        <v>677</v>
      </c>
      <c r="C888" s="294" t="s">
        <v>8</v>
      </c>
      <c r="D888" s="340">
        <v>3</v>
      </c>
      <c r="E888" s="54"/>
      <c r="F888" s="281">
        <f>D888*E888</f>
        <v>0</v>
      </c>
    </row>
    <row r="889" spans="1:6" ht="12" customHeight="1">
      <c r="A889" s="338"/>
      <c r="B889" s="52"/>
      <c r="C889" s="294"/>
      <c r="D889" s="340"/>
      <c r="E889" s="54"/>
      <c r="F889" s="281"/>
    </row>
    <row r="890" spans="1:6" ht="12" customHeight="1">
      <c r="A890" s="293" t="s">
        <v>683</v>
      </c>
      <c r="B890" s="56" t="s">
        <v>313</v>
      </c>
      <c r="C890" s="294"/>
      <c r="D890" s="340"/>
      <c r="E890" s="54"/>
      <c r="F890" s="340"/>
    </row>
    <row r="891" spans="1:6" ht="135">
      <c r="A891" s="342"/>
      <c r="B891" s="56" t="s">
        <v>686</v>
      </c>
      <c r="C891" s="294"/>
      <c r="D891" s="340"/>
      <c r="E891" s="54"/>
      <c r="F891" s="340"/>
    </row>
    <row r="892" spans="1:6" ht="12" customHeight="1">
      <c r="A892" s="342"/>
      <c r="B892" s="52" t="s">
        <v>687</v>
      </c>
      <c r="C892" s="294" t="s">
        <v>8</v>
      </c>
      <c r="D892" s="281">
        <v>4</v>
      </c>
      <c r="E892" s="60"/>
      <c r="F892" s="281">
        <f>D892*E892</f>
        <v>0</v>
      </c>
    </row>
    <row r="893" spans="1:6" ht="12" customHeight="1">
      <c r="A893" s="338"/>
      <c r="B893" s="52"/>
      <c r="C893" s="294"/>
      <c r="D893" s="340"/>
      <c r="E893" s="54"/>
      <c r="F893" s="281"/>
    </row>
    <row r="894" spans="1:6" ht="12" customHeight="1">
      <c r="A894" s="293" t="s">
        <v>688</v>
      </c>
      <c r="B894" s="56" t="s">
        <v>684</v>
      </c>
      <c r="C894" s="294"/>
      <c r="D894" s="281"/>
      <c r="E894" s="60"/>
      <c r="F894" s="281"/>
    </row>
    <row r="895" spans="1:6" ht="45">
      <c r="A895" s="343"/>
      <c r="B895" s="341" t="s">
        <v>685</v>
      </c>
      <c r="C895" s="294"/>
      <c r="D895" s="281"/>
      <c r="E895" s="60"/>
      <c r="F895" s="281"/>
    </row>
    <row r="896" spans="1:6" ht="12" customHeight="1">
      <c r="A896" s="343"/>
      <c r="B896" s="57" t="s">
        <v>67</v>
      </c>
      <c r="C896" s="51" t="s">
        <v>2</v>
      </c>
      <c r="D896" s="281">
        <v>7</v>
      </c>
      <c r="E896" s="60"/>
      <c r="F896" s="281">
        <f>D896*E896</f>
        <v>0</v>
      </c>
    </row>
    <row r="897" spans="1:6" ht="12" customHeight="1">
      <c r="A897" s="307"/>
      <c r="B897" s="297"/>
      <c r="C897" s="294"/>
      <c r="D897" s="283"/>
      <c r="E897" s="59"/>
      <c r="F897" s="283"/>
    </row>
    <row r="898" spans="1:6" ht="12" customHeight="1">
      <c r="A898" s="338"/>
      <c r="B898" s="688" t="s">
        <v>679</v>
      </c>
      <c r="C898" s="688"/>
      <c r="D898" s="688"/>
      <c r="E898" s="54"/>
      <c r="F898" s="299">
        <f>SUM(F851:F897)</f>
        <v>0</v>
      </c>
    </row>
    <row r="899" spans="1:6" ht="12" customHeight="1">
      <c r="A899" s="307"/>
      <c r="B899" s="297"/>
      <c r="C899" s="294"/>
      <c r="D899" s="283"/>
      <c r="E899" s="59"/>
      <c r="F899" s="283"/>
    </row>
    <row r="900" spans="1:6" ht="12" customHeight="1">
      <c r="A900" s="331" t="s">
        <v>37</v>
      </c>
      <c r="B900" s="337" t="s">
        <v>253</v>
      </c>
      <c r="C900" s="294"/>
      <c r="D900" s="283"/>
      <c r="E900" s="59"/>
      <c r="F900" s="283"/>
    </row>
    <row r="901" spans="1:6" ht="12" customHeight="1">
      <c r="A901" s="307"/>
      <c r="B901" s="297"/>
      <c r="C901" s="294"/>
      <c r="D901" s="283"/>
      <c r="E901" s="59"/>
      <c r="F901" s="283"/>
    </row>
    <row r="902" spans="1:6" ht="12" customHeight="1">
      <c r="A902" s="293" t="s">
        <v>10</v>
      </c>
      <c r="B902" s="297" t="s">
        <v>692</v>
      </c>
      <c r="C902" s="302"/>
      <c r="D902" s="303"/>
      <c r="E902" s="392"/>
      <c r="F902" s="303"/>
    </row>
    <row r="903" spans="1:6" ht="56.25">
      <c r="A903" s="293"/>
      <c r="B903" s="297" t="s">
        <v>689</v>
      </c>
      <c r="C903" s="302"/>
      <c r="D903" s="303"/>
      <c r="E903" s="392"/>
      <c r="F903" s="303"/>
    </row>
    <row r="904" spans="1:6" ht="12" customHeight="1">
      <c r="A904" s="293"/>
      <c r="B904" s="297" t="s">
        <v>93</v>
      </c>
      <c r="C904" s="302" t="s">
        <v>21</v>
      </c>
      <c r="D904" s="303">
        <v>2</v>
      </c>
      <c r="E904" s="392"/>
      <c r="F904" s="281">
        <f>D904*E904</f>
        <v>0</v>
      </c>
    </row>
    <row r="905" spans="1:6" ht="12" customHeight="1">
      <c r="A905" s="293"/>
      <c r="B905" s="297" t="s">
        <v>114</v>
      </c>
      <c r="C905" s="302" t="s">
        <v>2</v>
      </c>
      <c r="D905" s="303">
        <v>3</v>
      </c>
      <c r="E905" s="392"/>
      <c r="F905" s="281">
        <f>D905*E905</f>
        <v>0</v>
      </c>
    </row>
    <row r="906" spans="1:6" ht="12" customHeight="1">
      <c r="A906" s="307"/>
      <c r="B906" s="297" t="s">
        <v>690</v>
      </c>
      <c r="C906" s="294" t="s">
        <v>94</v>
      </c>
      <c r="D906" s="303">
        <v>160</v>
      </c>
      <c r="E906" s="392"/>
      <c r="F906" s="281">
        <f>D906*E906</f>
        <v>0</v>
      </c>
    </row>
    <row r="907" spans="1:6" ht="12" customHeight="1">
      <c r="A907" s="307"/>
      <c r="B907" s="297"/>
      <c r="C907" s="294"/>
      <c r="D907" s="283"/>
      <c r="E907" s="59"/>
      <c r="F907" s="283"/>
    </row>
    <row r="908" spans="1:6" ht="12" customHeight="1">
      <c r="A908" s="293" t="s">
        <v>11</v>
      </c>
      <c r="B908" s="297" t="s">
        <v>437</v>
      </c>
      <c r="C908" s="302"/>
      <c r="D908" s="303"/>
      <c r="E908" s="392"/>
      <c r="F908" s="303"/>
    </row>
    <row r="909" spans="1:6" ht="56.25">
      <c r="A909" s="293"/>
      <c r="B909" s="297" t="s">
        <v>902</v>
      </c>
      <c r="C909" s="302"/>
      <c r="D909" s="303"/>
      <c r="E909" s="392"/>
      <c r="F909" s="303"/>
    </row>
    <row r="910" spans="1:6" ht="12" customHeight="1">
      <c r="A910" s="293"/>
      <c r="B910" s="297" t="s">
        <v>93</v>
      </c>
      <c r="C910" s="302" t="s">
        <v>21</v>
      </c>
      <c r="D910" s="303">
        <v>25</v>
      </c>
      <c r="E910" s="392"/>
      <c r="F910" s="283">
        <f>D910*E910</f>
        <v>0</v>
      </c>
    </row>
    <row r="911" spans="1:6" ht="12" customHeight="1">
      <c r="A911" s="293"/>
      <c r="B911" s="297" t="s">
        <v>114</v>
      </c>
      <c r="C911" s="302" t="s">
        <v>2</v>
      </c>
      <c r="D911" s="303">
        <v>160</v>
      </c>
      <c r="E911" s="392"/>
      <c r="F911" s="283">
        <f>D911*E911</f>
        <v>0</v>
      </c>
    </row>
    <row r="912" spans="1:6" ht="12" customHeight="1">
      <c r="A912" s="307"/>
      <c r="B912" s="297" t="s">
        <v>690</v>
      </c>
      <c r="C912" s="294" t="s">
        <v>94</v>
      </c>
      <c r="D912" s="303">
        <v>1750</v>
      </c>
      <c r="E912" s="392"/>
      <c r="F912" s="281">
        <f>D912*E912</f>
        <v>0</v>
      </c>
    </row>
    <row r="913" spans="1:6" ht="12" customHeight="1">
      <c r="A913" s="307"/>
      <c r="B913" s="297"/>
      <c r="C913" s="294"/>
      <c r="D913" s="283"/>
      <c r="E913" s="59"/>
      <c r="F913" s="283"/>
    </row>
    <row r="914" spans="1:6" ht="12" customHeight="1">
      <c r="A914" s="293" t="s">
        <v>24</v>
      </c>
      <c r="B914" s="297" t="s">
        <v>691</v>
      </c>
      <c r="C914" s="302"/>
      <c r="D914" s="303"/>
      <c r="E914" s="392"/>
      <c r="F914" s="303"/>
    </row>
    <row r="915" spans="1:6" ht="57.75" customHeight="1">
      <c r="A915" s="293"/>
      <c r="B915" s="297" t="s">
        <v>901</v>
      </c>
      <c r="C915" s="302"/>
      <c r="D915" s="303"/>
      <c r="E915" s="392"/>
      <c r="F915" s="303"/>
    </row>
    <row r="916" spans="1:6" ht="12" customHeight="1">
      <c r="A916" s="293"/>
      <c r="B916" s="297" t="s">
        <v>93</v>
      </c>
      <c r="C916" s="302" t="s">
        <v>21</v>
      </c>
      <c r="D916" s="303">
        <v>3</v>
      </c>
      <c r="E916" s="392"/>
      <c r="F916" s="281">
        <f>D916*E916</f>
        <v>0</v>
      </c>
    </row>
    <row r="917" spans="1:6" ht="12" customHeight="1">
      <c r="A917" s="293"/>
      <c r="B917" s="297" t="s">
        <v>114</v>
      </c>
      <c r="C917" s="302" t="s">
        <v>2</v>
      </c>
      <c r="D917" s="303">
        <v>5</v>
      </c>
      <c r="E917" s="392"/>
      <c r="F917" s="281">
        <f>D917*E917</f>
        <v>0</v>
      </c>
    </row>
    <row r="918" spans="1:6" ht="12" customHeight="1">
      <c r="A918" s="307"/>
      <c r="B918" s="297" t="s">
        <v>690</v>
      </c>
      <c r="C918" s="294" t="s">
        <v>94</v>
      </c>
      <c r="D918" s="303">
        <v>240</v>
      </c>
      <c r="E918" s="392"/>
      <c r="F918" s="281">
        <f>D918*E918</f>
        <v>0</v>
      </c>
    </row>
    <row r="919" spans="1:6" ht="12" customHeight="1">
      <c r="A919" s="307"/>
      <c r="B919" s="297"/>
      <c r="C919" s="294"/>
      <c r="D919" s="283"/>
      <c r="E919" s="59"/>
      <c r="F919" s="283"/>
    </row>
    <row r="920" spans="1:6" ht="12" customHeight="1">
      <c r="A920" s="293" t="s">
        <v>88</v>
      </c>
      <c r="B920" s="297" t="s">
        <v>708</v>
      </c>
      <c r="C920" s="302"/>
      <c r="D920" s="303"/>
      <c r="E920" s="392"/>
      <c r="F920" s="303"/>
    </row>
    <row r="921" spans="1:6" ht="59.25" customHeight="1">
      <c r="A921" s="293"/>
      <c r="B921" s="297" t="s">
        <v>709</v>
      </c>
      <c r="C921" s="302"/>
      <c r="D921" s="303"/>
      <c r="E921" s="392"/>
      <c r="F921" s="303"/>
    </row>
    <row r="922" spans="1:6" ht="12" customHeight="1">
      <c r="A922" s="293"/>
      <c r="B922" s="297" t="s">
        <v>444</v>
      </c>
      <c r="C922" s="302" t="s">
        <v>21</v>
      </c>
      <c r="D922" s="303">
        <v>5</v>
      </c>
      <c r="E922" s="392"/>
      <c r="F922" s="281">
        <f>D922*E922</f>
        <v>0</v>
      </c>
    </row>
    <row r="923" spans="1:6" ht="12" customHeight="1">
      <c r="A923" s="293"/>
      <c r="B923" s="297" t="s">
        <v>114</v>
      </c>
      <c r="C923" s="302" t="s">
        <v>21</v>
      </c>
      <c r="D923" s="303">
        <v>50</v>
      </c>
      <c r="E923" s="392"/>
      <c r="F923" s="281">
        <f>D923*E923</f>
        <v>0</v>
      </c>
    </row>
    <row r="924" spans="1:6" ht="12" customHeight="1">
      <c r="A924" s="293"/>
      <c r="B924" s="297" t="s">
        <v>690</v>
      </c>
      <c r="C924" s="302" t="s">
        <v>2</v>
      </c>
      <c r="D924" s="303">
        <v>400</v>
      </c>
      <c r="E924" s="392"/>
      <c r="F924" s="281">
        <f>D924*E924</f>
        <v>0</v>
      </c>
    </row>
    <row r="925" spans="1:6" ht="12" customHeight="1">
      <c r="A925" s="293"/>
      <c r="B925" s="297"/>
      <c r="C925" s="302"/>
      <c r="D925" s="303"/>
      <c r="E925" s="392"/>
      <c r="F925" s="303"/>
    </row>
    <row r="926" spans="1:6" ht="12" customHeight="1">
      <c r="A926" s="338" t="s">
        <v>231</v>
      </c>
      <c r="B926" s="344" t="s">
        <v>693</v>
      </c>
      <c r="C926" s="339"/>
      <c r="D926" s="340"/>
      <c r="E926" s="54"/>
      <c r="F926" s="303"/>
    </row>
    <row r="927" spans="1:6" ht="46.5" customHeight="1">
      <c r="A927" s="338"/>
      <c r="B927" s="292" t="s">
        <v>694</v>
      </c>
      <c r="C927" s="339"/>
      <c r="D927" s="340"/>
      <c r="E927" s="54"/>
      <c r="F927" s="303"/>
    </row>
    <row r="928" spans="1:6" ht="22.5">
      <c r="A928" s="338"/>
      <c r="B928" s="292" t="s">
        <v>147</v>
      </c>
      <c r="C928" s="51"/>
      <c r="D928" s="340"/>
      <c r="E928" s="54"/>
      <c r="F928" s="303"/>
    </row>
    <row r="929" spans="1:6" ht="12" customHeight="1">
      <c r="A929" s="338"/>
      <c r="B929" s="345" t="s">
        <v>152</v>
      </c>
      <c r="C929" s="346" t="s">
        <v>116</v>
      </c>
      <c r="D929" s="340">
        <v>65</v>
      </c>
      <c r="E929" s="54"/>
      <c r="F929" s="281">
        <f>D929*E929</f>
        <v>0</v>
      </c>
    </row>
    <row r="930" spans="1:6" ht="12" customHeight="1">
      <c r="A930" s="338"/>
      <c r="B930" s="345" t="s">
        <v>695</v>
      </c>
      <c r="C930" s="346" t="s">
        <v>116</v>
      </c>
      <c r="D930" s="340">
        <v>52</v>
      </c>
      <c r="E930" s="54"/>
      <c r="F930" s="281">
        <f>D930*E930</f>
        <v>0</v>
      </c>
    </row>
    <row r="931" spans="1:6" ht="12" customHeight="1">
      <c r="A931" s="307"/>
      <c r="B931" s="297"/>
      <c r="C931" s="294"/>
      <c r="D931" s="283"/>
      <c r="E931" s="59"/>
      <c r="F931" s="283"/>
    </row>
    <row r="932" spans="1:6" ht="12" customHeight="1">
      <c r="A932" s="342"/>
      <c r="B932" s="688" t="s">
        <v>714</v>
      </c>
      <c r="C932" s="688"/>
      <c r="D932" s="688"/>
      <c r="E932" s="54"/>
      <c r="F932" s="299">
        <f>SUM(F901:F931)</f>
        <v>0</v>
      </c>
    </row>
    <row r="933" spans="1:6" ht="12" customHeight="1">
      <c r="A933" s="307"/>
      <c r="B933" s="297"/>
      <c r="C933" s="294"/>
      <c r="D933" s="283"/>
      <c r="E933" s="59"/>
      <c r="F933" s="283"/>
    </row>
    <row r="934" spans="1:6" ht="12" customHeight="1">
      <c r="A934" s="331" t="s">
        <v>43</v>
      </c>
      <c r="B934" s="337" t="s">
        <v>707</v>
      </c>
      <c r="C934" s="294"/>
      <c r="D934" s="283"/>
      <c r="E934" s="59"/>
      <c r="F934" s="283"/>
    </row>
    <row r="935" spans="1:6" ht="12" customHeight="1">
      <c r="A935" s="307"/>
      <c r="B935" s="297"/>
      <c r="C935" s="294"/>
      <c r="D935" s="283"/>
      <c r="E935" s="59"/>
      <c r="F935" s="283"/>
    </row>
    <row r="936" spans="1:6" ht="12" customHeight="1">
      <c r="A936" s="293" t="s">
        <v>45</v>
      </c>
      <c r="B936" s="56" t="s">
        <v>284</v>
      </c>
      <c r="C936" s="274"/>
      <c r="D936" s="283"/>
      <c r="E936" s="59"/>
      <c r="F936" s="283"/>
    </row>
    <row r="937" spans="1:6" ht="70.5" customHeight="1">
      <c r="A937" s="308"/>
      <c r="B937" s="56" t="s">
        <v>710</v>
      </c>
      <c r="C937" s="274"/>
      <c r="D937" s="283"/>
      <c r="E937" s="59"/>
      <c r="F937" s="283"/>
    </row>
    <row r="938" spans="1:6" ht="12" customHeight="1">
      <c r="A938" s="308"/>
      <c r="B938" s="56" t="s">
        <v>230</v>
      </c>
      <c r="C938" s="294"/>
      <c r="D938" s="283"/>
      <c r="E938" s="59"/>
      <c r="F938" s="283"/>
    </row>
    <row r="939" spans="1:6" ht="12" customHeight="1">
      <c r="A939" s="308"/>
      <c r="B939" s="56" t="s">
        <v>711</v>
      </c>
      <c r="C939" s="294" t="s">
        <v>21</v>
      </c>
      <c r="D939" s="283">
        <v>25</v>
      </c>
      <c r="E939" s="59"/>
      <c r="F939" s="283">
        <f>D939*E939</f>
        <v>0</v>
      </c>
    </row>
    <row r="940" spans="1:6" ht="12" customHeight="1">
      <c r="A940" s="307"/>
      <c r="B940" s="297"/>
      <c r="C940" s="294"/>
      <c r="D940" s="283"/>
      <c r="E940" s="59"/>
      <c r="F940" s="283"/>
    </row>
    <row r="941" spans="1:6" ht="12" customHeight="1">
      <c r="A941" s="293" t="s">
        <v>46</v>
      </c>
      <c r="B941" s="297" t="s">
        <v>713</v>
      </c>
      <c r="C941" s="302"/>
      <c r="D941" s="303"/>
      <c r="E941" s="392"/>
      <c r="F941" s="303"/>
    </row>
    <row r="942" spans="1:6" ht="67.5">
      <c r="A942" s="293"/>
      <c r="B942" s="297" t="s">
        <v>712</v>
      </c>
      <c r="C942" s="302"/>
      <c r="D942" s="303"/>
      <c r="E942" s="392"/>
      <c r="F942" s="303"/>
    </row>
    <row r="943" spans="1:6" ht="12" customHeight="1">
      <c r="A943" s="293"/>
      <c r="B943" s="297" t="s">
        <v>234</v>
      </c>
      <c r="C943" s="302" t="s">
        <v>235</v>
      </c>
      <c r="D943" s="303">
        <v>290</v>
      </c>
      <c r="E943" s="392"/>
      <c r="F943" s="281">
        <f t="shared" ref="F943" si="11">D943*E943</f>
        <v>0</v>
      </c>
    </row>
    <row r="944" spans="1:6" ht="12" customHeight="1">
      <c r="A944" s="293"/>
      <c r="B944" s="297"/>
      <c r="C944" s="302"/>
      <c r="D944" s="303"/>
      <c r="E944" s="392"/>
      <c r="F944" s="303"/>
    </row>
    <row r="945" spans="1:6" ht="12" customHeight="1">
      <c r="A945" s="342"/>
      <c r="B945" s="688" t="s">
        <v>842</v>
      </c>
      <c r="C945" s="688"/>
      <c r="D945" s="688"/>
      <c r="E945" s="54"/>
      <c r="F945" s="299">
        <f>SUM(F935:F944)</f>
        <v>0</v>
      </c>
    </row>
    <row r="946" spans="1:6" ht="12" customHeight="1">
      <c r="A946" s="293"/>
      <c r="B946" s="297"/>
      <c r="C946" s="302"/>
      <c r="D946" s="303"/>
      <c r="E946" s="392"/>
      <c r="F946" s="281"/>
    </row>
    <row r="947" spans="1:6" ht="12" customHeight="1">
      <c r="A947" s="331" t="s">
        <v>49</v>
      </c>
      <c r="B947" s="337" t="s">
        <v>715</v>
      </c>
      <c r="C947" s="294"/>
      <c r="D947" s="283"/>
      <c r="E947" s="59"/>
      <c r="F947" s="283"/>
    </row>
    <row r="948" spans="1:6" ht="12" customHeight="1">
      <c r="A948" s="307"/>
      <c r="B948" s="297"/>
      <c r="C948" s="294"/>
      <c r="D948" s="283"/>
      <c r="E948" s="59"/>
      <c r="F948" s="283"/>
    </row>
    <row r="949" spans="1:6" ht="12" customHeight="1">
      <c r="A949" s="293" t="s">
        <v>51</v>
      </c>
      <c r="B949" s="297" t="s">
        <v>239</v>
      </c>
      <c r="C949" s="302"/>
      <c r="D949" s="303"/>
      <c r="E949" s="392"/>
      <c r="F949" s="303"/>
    </row>
    <row r="950" spans="1:6" ht="67.5">
      <c r="A950" s="293"/>
      <c r="B950" s="297" t="s">
        <v>716</v>
      </c>
      <c r="C950" s="302"/>
      <c r="D950" s="303"/>
      <c r="E950" s="392"/>
      <c r="F950" s="303"/>
    </row>
    <row r="951" spans="1:6" ht="12" customHeight="1">
      <c r="A951" s="293"/>
      <c r="B951" s="297" t="s">
        <v>240</v>
      </c>
      <c r="C951" s="302"/>
      <c r="D951" s="303"/>
      <c r="E951" s="392"/>
      <c r="F951" s="303"/>
    </row>
    <row r="952" spans="1:6" ht="12" customHeight="1">
      <c r="A952" s="293"/>
      <c r="B952" s="309" t="s">
        <v>717</v>
      </c>
      <c r="C952" s="302" t="s">
        <v>116</v>
      </c>
      <c r="D952" s="303">
        <v>77</v>
      </c>
      <c r="E952" s="392"/>
      <c r="F952" s="281">
        <f>D952*E952</f>
        <v>0</v>
      </c>
    </row>
    <row r="953" spans="1:6" ht="12" customHeight="1">
      <c r="A953" s="307"/>
      <c r="B953" s="297"/>
      <c r="C953" s="294"/>
      <c r="D953" s="283"/>
      <c r="E953" s="59"/>
      <c r="F953" s="283"/>
    </row>
    <row r="954" spans="1:6" ht="12" customHeight="1">
      <c r="A954" s="293" t="s">
        <v>57</v>
      </c>
      <c r="B954" s="297" t="s">
        <v>515</v>
      </c>
      <c r="C954" s="302"/>
      <c r="D954" s="303"/>
      <c r="E954" s="392"/>
      <c r="F954" s="303"/>
    </row>
    <row r="955" spans="1:6" ht="58.5" customHeight="1">
      <c r="A955" s="293"/>
      <c r="B955" s="297" t="s">
        <v>516</v>
      </c>
      <c r="C955" s="302"/>
      <c r="D955" s="303"/>
      <c r="E955" s="392"/>
      <c r="F955" s="303"/>
    </row>
    <row r="956" spans="1:6" ht="12" customHeight="1">
      <c r="A956" s="293"/>
      <c r="B956" s="297" t="s">
        <v>117</v>
      </c>
      <c r="C956" s="302" t="s">
        <v>2</v>
      </c>
      <c r="D956" s="303">
        <v>1.5</v>
      </c>
      <c r="E956" s="392"/>
      <c r="F956" s="281">
        <f>D956*E956</f>
        <v>0</v>
      </c>
    </row>
    <row r="957" spans="1:6" ht="12" customHeight="1">
      <c r="A957" s="307"/>
      <c r="B957" s="297"/>
      <c r="C957" s="294"/>
      <c r="D957" s="283"/>
      <c r="E957" s="59"/>
      <c r="F957" s="283"/>
    </row>
    <row r="958" spans="1:6" ht="12" customHeight="1">
      <c r="A958" s="342"/>
      <c r="B958" s="688" t="s">
        <v>721</v>
      </c>
      <c r="C958" s="688"/>
      <c r="D958" s="688"/>
      <c r="E958" s="54"/>
      <c r="F958" s="299">
        <f>SUM(F947:F957)</f>
        <v>0</v>
      </c>
    </row>
    <row r="959" spans="1:6" ht="12" customHeight="1">
      <c r="A959" s="307"/>
      <c r="B959" s="297"/>
      <c r="C959" s="294"/>
      <c r="D959" s="283"/>
      <c r="E959" s="59"/>
      <c r="F959" s="283"/>
    </row>
    <row r="960" spans="1:6" ht="12" customHeight="1">
      <c r="A960" s="331" t="s">
        <v>52</v>
      </c>
      <c r="B960" s="337" t="s">
        <v>718</v>
      </c>
      <c r="C960" s="294"/>
      <c r="D960" s="283"/>
      <c r="E960" s="59"/>
      <c r="F960" s="283"/>
    </row>
    <row r="961" spans="1:6" ht="12" customHeight="1">
      <c r="A961" s="307"/>
      <c r="B961" s="297"/>
      <c r="C961" s="294"/>
      <c r="D961" s="283"/>
      <c r="E961" s="59"/>
      <c r="F961" s="283"/>
    </row>
    <row r="962" spans="1:6" ht="12" customHeight="1">
      <c r="A962" s="293" t="s">
        <v>54</v>
      </c>
      <c r="B962" s="56" t="s">
        <v>719</v>
      </c>
      <c r="C962" s="294"/>
      <c r="D962" s="340"/>
      <c r="E962" s="54"/>
      <c r="F962" s="340"/>
    </row>
    <row r="963" spans="1:6" ht="56.25">
      <c r="A963" s="347"/>
      <c r="B963" s="56" t="s">
        <v>903</v>
      </c>
      <c r="C963" s="294"/>
      <c r="D963" s="340"/>
      <c r="E963" s="54"/>
      <c r="F963" s="340"/>
    </row>
    <row r="964" spans="1:6" ht="12" customHeight="1">
      <c r="A964" s="347"/>
      <c r="B964" s="56" t="s">
        <v>455</v>
      </c>
      <c r="C964" s="294" t="s">
        <v>235</v>
      </c>
      <c r="D964" s="340">
        <v>290</v>
      </c>
      <c r="E964" s="54"/>
      <c r="F964" s="281">
        <f>D964*E964</f>
        <v>0</v>
      </c>
    </row>
    <row r="965" spans="1:6" ht="12" customHeight="1">
      <c r="A965" s="293"/>
      <c r="B965" s="56"/>
      <c r="C965" s="294"/>
      <c r="D965" s="340"/>
      <c r="E965" s="54"/>
      <c r="F965" s="340"/>
    </row>
    <row r="966" spans="1:6" ht="12" customHeight="1">
      <c r="A966" s="293" t="s">
        <v>55</v>
      </c>
      <c r="B966" s="56" t="s">
        <v>720</v>
      </c>
      <c r="C966" s="294"/>
      <c r="D966" s="340"/>
      <c r="E966" s="54"/>
      <c r="F966" s="340"/>
    </row>
    <row r="967" spans="1:6" ht="45.75" customHeight="1">
      <c r="A967" s="347"/>
      <c r="B967" s="56" t="s">
        <v>904</v>
      </c>
      <c r="C967" s="294"/>
      <c r="D967" s="340"/>
      <c r="E967" s="54"/>
      <c r="F967" s="340"/>
    </row>
    <row r="968" spans="1:6" ht="12" customHeight="1">
      <c r="A968" s="347"/>
      <c r="B968" s="56" t="s">
        <v>455</v>
      </c>
      <c r="C968" s="294" t="s">
        <v>235</v>
      </c>
      <c r="D968" s="340">
        <v>55</v>
      </c>
      <c r="E968" s="54"/>
      <c r="F968" s="281">
        <f>D968*E968</f>
        <v>0</v>
      </c>
    </row>
    <row r="969" spans="1:6" ht="12" customHeight="1">
      <c r="A969" s="307"/>
      <c r="B969" s="297"/>
      <c r="C969" s="294"/>
      <c r="D969" s="283"/>
      <c r="E969" s="59"/>
      <c r="F969" s="283"/>
    </row>
    <row r="970" spans="1:6" ht="12" customHeight="1">
      <c r="A970" s="342"/>
      <c r="B970" s="688" t="s">
        <v>905</v>
      </c>
      <c r="C970" s="688"/>
      <c r="D970" s="688"/>
      <c r="E970" s="54"/>
      <c r="F970" s="299">
        <f>SUM(F960:F969)</f>
        <v>0</v>
      </c>
    </row>
    <row r="971" spans="1:6" ht="12" customHeight="1">
      <c r="A971" s="307"/>
      <c r="B971" s="297"/>
      <c r="C971" s="294"/>
      <c r="D971" s="283"/>
      <c r="E971" s="59"/>
      <c r="F971" s="283"/>
    </row>
    <row r="972" spans="1:6" ht="12" customHeight="1">
      <c r="A972" s="331" t="s">
        <v>53</v>
      </c>
      <c r="B972" s="337" t="s">
        <v>725</v>
      </c>
      <c r="C972" s="294"/>
      <c r="D972" s="283"/>
      <c r="E972" s="59"/>
      <c r="F972" s="283"/>
    </row>
    <row r="973" spans="1:6" ht="12" customHeight="1">
      <c r="A973" s="307"/>
      <c r="B973" s="297"/>
      <c r="C973" s="294"/>
      <c r="D973" s="283"/>
      <c r="E973" s="59"/>
      <c r="F973" s="283"/>
    </row>
    <row r="974" spans="1:6" ht="12" customHeight="1">
      <c r="A974" s="323" t="s">
        <v>81</v>
      </c>
      <c r="B974" s="324" t="s">
        <v>723</v>
      </c>
      <c r="C974" s="294"/>
      <c r="D974" s="281"/>
      <c r="E974" s="60"/>
      <c r="F974" s="281"/>
    </row>
    <row r="975" spans="1:6" ht="67.5">
      <c r="A975" s="325"/>
      <c r="B975" s="319" t="s">
        <v>724</v>
      </c>
      <c r="C975" s="294"/>
      <c r="D975" s="281"/>
      <c r="E975" s="60"/>
      <c r="F975" s="281"/>
    </row>
    <row r="976" spans="1:6" ht="12" customHeight="1">
      <c r="A976" s="325"/>
      <c r="B976" s="297" t="s">
        <v>179</v>
      </c>
      <c r="C976" s="277"/>
      <c r="D976" s="277"/>
      <c r="E976" s="391"/>
      <c r="F976" s="277"/>
    </row>
    <row r="977" spans="1:6" ht="12" customHeight="1">
      <c r="A977" s="325"/>
      <c r="B977" s="297" t="s">
        <v>722</v>
      </c>
      <c r="C977" s="294" t="s">
        <v>116</v>
      </c>
      <c r="D977" s="281">
        <v>77</v>
      </c>
      <c r="E977" s="60"/>
      <c r="F977" s="281">
        <f>D977*E977</f>
        <v>0</v>
      </c>
    </row>
    <row r="978" spans="1:6" ht="12" customHeight="1">
      <c r="A978" s="307"/>
      <c r="B978" s="297"/>
      <c r="C978" s="294"/>
      <c r="D978" s="283"/>
      <c r="E978" s="59"/>
      <c r="F978" s="283"/>
    </row>
    <row r="979" spans="1:6" ht="12" customHeight="1">
      <c r="A979" s="342"/>
      <c r="B979" s="688" t="s">
        <v>906</v>
      </c>
      <c r="C979" s="688"/>
      <c r="D979" s="688"/>
      <c r="E979" s="54"/>
      <c r="F979" s="299">
        <f>SUM(F972:F978)</f>
        <v>0</v>
      </c>
    </row>
    <row r="980" spans="1:6" ht="12" customHeight="1">
      <c r="A980" s="307"/>
      <c r="B980" s="297"/>
      <c r="C980" s="294"/>
      <c r="D980" s="283"/>
      <c r="E980" s="59"/>
      <c r="F980" s="283"/>
    </row>
    <row r="981" spans="1:6" ht="12" customHeight="1">
      <c r="A981" s="331" t="s">
        <v>129</v>
      </c>
      <c r="B981" s="337" t="s">
        <v>727</v>
      </c>
      <c r="C981" s="294"/>
      <c r="D981" s="283"/>
      <c r="E981" s="59"/>
      <c r="F981" s="283"/>
    </row>
    <row r="982" spans="1:6" ht="12" customHeight="1">
      <c r="A982" s="307"/>
      <c r="B982" s="297"/>
      <c r="C982" s="294"/>
      <c r="D982" s="283"/>
      <c r="E982" s="59"/>
      <c r="F982" s="283"/>
    </row>
    <row r="983" spans="1:6" ht="12" customHeight="1">
      <c r="A983" s="348" t="s">
        <v>169</v>
      </c>
      <c r="B983" s="349" t="s">
        <v>907</v>
      </c>
      <c r="C983" s="339"/>
      <c r="D983" s="340"/>
      <c r="E983" s="54"/>
      <c r="F983" s="340"/>
    </row>
    <row r="984" spans="1:6" ht="204" customHeight="1">
      <c r="A984" s="347"/>
      <c r="B984" s="350" t="s">
        <v>729</v>
      </c>
      <c r="C984" s="339"/>
      <c r="D984" s="340"/>
      <c r="E984" s="54"/>
      <c r="F984" s="340"/>
    </row>
    <row r="985" spans="1:6" ht="12" customHeight="1">
      <c r="A985" s="347"/>
      <c r="B985" s="297" t="s">
        <v>79</v>
      </c>
      <c r="C985" s="351"/>
      <c r="D985" s="351"/>
      <c r="E985" s="54"/>
      <c r="F985" s="352"/>
    </row>
    <row r="986" spans="1:6" ht="12" customHeight="1">
      <c r="A986" s="347"/>
      <c r="B986" s="297" t="s">
        <v>909</v>
      </c>
      <c r="C986" s="294" t="s">
        <v>299</v>
      </c>
      <c r="D986" s="340">
        <v>1</v>
      </c>
      <c r="E986" s="54"/>
      <c r="F986" s="281">
        <f>D986*E986</f>
        <v>0</v>
      </c>
    </row>
    <row r="987" spans="1:6" ht="12" customHeight="1">
      <c r="A987" s="307"/>
      <c r="B987" s="297"/>
      <c r="C987" s="294"/>
      <c r="D987" s="283"/>
      <c r="E987" s="59"/>
      <c r="F987" s="283"/>
    </row>
    <row r="988" spans="1:6" ht="12" customHeight="1">
      <c r="A988" s="348" t="s">
        <v>180</v>
      </c>
      <c r="B988" s="349" t="s">
        <v>728</v>
      </c>
      <c r="C988" s="339"/>
      <c r="D988" s="340"/>
      <c r="E988" s="54"/>
      <c r="F988" s="340"/>
    </row>
    <row r="989" spans="1:6" ht="90.75" customHeight="1">
      <c r="A989" s="347"/>
      <c r="B989" s="350" t="s">
        <v>730</v>
      </c>
      <c r="C989" s="339"/>
      <c r="D989" s="340"/>
      <c r="E989" s="54"/>
      <c r="F989" s="340"/>
    </row>
    <row r="990" spans="1:6" ht="12" customHeight="1">
      <c r="A990" s="347"/>
      <c r="B990" s="297" t="s">
        <v>79</v>
      </c>
      <c r="C990" s="351"/>
      <c r="D990" s="351"/>
      <c r="E990" s="54"/>
      <c r="F990" s="352"/>
    </row>
    <row r="991" spans="1:6" ht="12" customHeight="1">
      <c r="A991" s="347"/>
      <c r="B991" s="297" t="s">
        <v>731</v>
      </c>
      <c r="C991" s="294" t="s">
        <v>299</v>
      </c>
      <c r="D991" s="340">
        <v>1</v>
      </c>
      <c r="E991" s="54"/>
      <c r="F991" s="281">
        <f>D991*E991</f>
        <v>0</v>
      </c>
    </row>
    <row r="992" spans="1:6" ht="12" customHeight="1">
      <c r="A992" s="307"/>
      <c r="B992" s="297"/>
      <c r="C992" s="294"/>
      <c r="D992" s="283"/>
      <c r="E992" s="59"/>
      <c r="F992" s="283"/>
    </row>
    <row r="993" spans="1:6" ht="12" customHeight="1">
      <c r="A993" s="342"/>
      <c r="B993" s="688" t="s">
        <v>908</v>
      </c>
      <c r="C993" s="688"/>
      <c r="D993" s="688"/>
      <c r="E993" s="54"/>
      <c r="F993" s="299">
        <f>SUM(F982:F992)</f>
        <v>0</v>
      </c>
    </row>
    <row r="994" spans="1:6" ht="12" customHeight="1">
      <c r="A994" s="307"/>
      <c r="B994" s="297"/>
      <c r="C994" s="294"/>
      <c r="D994" s="283"/>
      <c r="E994" s="59"/>
      <c r="F994" s="283"/>
    </row>
    <row r="995" spans="1:6" ht="12" customHeight="1">
      <c r="A995" s="331" t="s">
        <v>130</v>
      </c>
      <c r="B995" s="337" t="s">
        <v>100</v>
      </c>
      <c r="C995" s="294"/>
      <c r="D995" s="283"/>
      <c r="E995" s="59"/>
      <c r="F995" s="283"/>
    </row>
    <row r="996" spans="1:6" ht="12" customHeight="1">
      <c r="A996" s="307"/>
      <c r="B996" s="297"/>
      <c r="C996" s="294"/>
      <c r="D996" s="283"/>
      <c r="E996" s="59"/>
      <c r="F996" s="283"/>
    </row>
    <row r="997" spans="1:6" ht="12" customHeight="1">
      <c r="A997" s="348" t="s">
        <v>131</v>
      </c>
      <c r="B997" s="349" t="s">
        <v>732</v>
      </c>
      <c r="C997" s="353"/>
      <c r="D997" s="354"/>
      <c r="E997" s="404"/>
      <c r="F997" s="354"/>
    </row>
    <row r="998" spans="1:6" ht="157.5">
      <c r="A998" s="311"/>
      <c r="B998" s="350" t="s">
        <v>735</v>
      </c>
      <c r="C998" s="353"/>
      <c r="D998" s="354"/>
      <c r="E998" s="404"/>
      <c r="F998" s="354"/>
    </row>
    <row r="999" spans="1:6" ht="12" customHeight="1">
      <c r="A999" s="311"/>
      <c r="B999" s="297" t="s">
        <v>733</v>
      </c>
      <c r="C999" s="294" t="s">
        <v>116</v>
      </c>
      <c r="D999" s="340">
        <v>8</v>
      </c>
      <c r="E999" s="54"/>
      <c r="F999" s="281">
        <f>D999*E999</f>
        <v>0</v>
      </c>
    </row>
    <row r="1000" spans="1:6" ht="12" customHeight="1">
      <c r="A1000" s="307"/>
      <c r="B1000" s="297" t="s">
        <v>734</v>
      </c>
      <c r="C1000" s="294" t="s">
        <v>101</v>
      </c>
      <c r="D1000" s="340">
        <v>1</v>
      </c>
      <c r="E1000" s="54"/>
      <c r="F1000" s="281">
        <f>D1000*E1000</f>
        <v>0</v>
      </c>
    </row>
    <row r="1001" spans="1:6" ht="12" customHeight="1">
      <c r="A1001" s="307"/>
      <c r="B1001" s="297"/>
      <c r="C1001" s="294"/>
      <c r="D1001" s="283"/>
      <c r="E1001" s="59"/>
      <c r="F1001" s="283"/>
    </row>
    <row r="1002" spans="1:6" ht="12" customHeight="1">
      <c r="A1002" s="342"/>
      <c r="B1002" s="688" t="s">
        <v>910</v>
      </c>
      <c r="C1002" s="688"/>
      <c r="D1002" s="688"/>
      <c r="E1002" s="54"/>
      <c r="F1002" s="299">
        <f>SUM(F996:F1001)</f>
        <v>0</v>
      </c>
    </row>
    <row r="1003" spans="1:6" ht="12" customHeight="1">
      <c r="A1003" s="307"/>
      <c r="B1003" s="297"/>
      <c r="C1003" s="294"/>
      <c r="D1003" s="283"/>
      <c r="E1003" s="59"/>
      <c r="F1003" s="283"/>
    </row>
    <row r="1004" spans="1:6" ht="12" customHeight="1">
      <c r="A1004" s="331" t="s">
        <v>132</v>
      </c>
      <c r="B1004" s="337" t="s">
        <v>148</v>
      </c>
      <c r="C1004" s="294"/>
      <c r="D1004" s="283"/>
      <c r="E1004" s="59"/>
      <c r="F1004" s="283"/>
    </row>
    <row r="1005" spans="1:6" ht="12" customHeight="1">
      <c r="A1005" s="307"/>
      <c r="B1005" s="297"/>
      <c r="C1005" s="294"/>
      <c r="D1005" s="283"/>
      <c r="E1005" s="59"/>
      <c r="F1005" s="283"/>
    </row>
    <row r="1006" spans="1:6" ht="12" customHeight="1">
      <c r="A1006" s="338" t="s">
        <v>133</v>
      </c>
      <c r="B1006" s="344" t="s">
        <v>71</v>
      </c>
      <c r="C1006" s="339"/>
      <c r="D1006" s="340"/>
      <c r="E1006" s="54"/>
      <c r="F1006" s="303"/>
    </row>
    <row r="1007" spans="1:6" ht="78.75">
      <c r="A1007" s="338"/>
      <c r="B1007" s="292" t="s">
        <v>696</v>
      </c>
      <c r="C1007" s="339"/>
      <c r="D1007" s="340"/>
      <c r="E1007" s="54"/>
      <c r="F1007" s="303"/>
    </row>
    <row r="1008" spans="1:6" ht="12" customHeight="1">
      <c r="A1008" s="338"/>
      <c r="B1008" s="292" t="s">
        <v>149</v>
      </c>
      <c r="C1008" s="51" t="s">
        <v>21</v>
      </c>
      <c r="D1008" s="340">
        <v>70</v>
      </c>
      <c r="E1008" s="54"/>
      <c r="F1008" s="281">
        <f>D1008*E1008</f>
        <v>0</v>
      </c>
    </row>
    <row r="1009" spans="1:6" ht="12" customHeight="1">
      <c r="A1009" s="307"/>
      <c r="B1009" s="297"/>
      <c r="C1009" s="294"/>
      <c r="D1009" s="283"/>
      <c r="E1009" s="59"/>
      <c r="F1009" s="283"/>
    </row>
    <row r="1010" spans="1:6" ht="12" customHeight="1">
      <c r="A1010" s="338" t="s">
        <v>647</v>
      </c>
      <c r="B1010" s="344" t="s">
        <v>150</v>
      </c>
      <c r="C1010" s="339"/>
      <c r="D1010" s="340"/>
      <c r="E1010" s="54"/>
      <c r="F1010" s="303"/>
    </row>
    <row r="1011" spans="1:6" ht="136.5" customHeight="1">
      <c r="A1011" s="338"/>
      <c r="B1011" s="292" t="s">
        <v>697</v>
      </c>
      <c r="C1011" s="339"/>
      <c r="D1011" s="340"/>
      <c r="E1011" s="54"/>
      <c r="F1011" s="303"/>
    </row>
    <row r="1012" spans="1:6" ht="12" customHeight="1">
      <c r="A1012" s="338"/>
      <c r="B1012" s="292" t="s">
        <v>151</v>
      </c>
      <c r="C1012" s="339" t="s">
        <v>2</v>
      </c>
      <c r="D1012" s="340">
        <v>180</v>
      </c>
      <c r="E1012" s="54"/>
      <c r="F1012" s="281">
        <f>D1012*E1012</f>
        <v>0</v>
      </c>
    </row>
    <row r="1013" spans="1:6" ht="12" customHeight="1">
      <c r="A1013" s="307"/>
      <c r="B1013" s="297"/>
      <c r="C1013" s="294"/>
      <c r="D1013" s="283"/>
      <c r="E1013" s="59"/>
      <c r="F1013" s="283"/>
    </row>
    <row r="1014" spans="1:6" ht="12" customHeight="1">
      <c r="A1014" s="355" t="s">
        <v>736</v>
      </c>
      <c r="B1014" s="56" t="s">
        <v>698</v>
      </c>
      <c r="C1014" s="294"/>
      <c r="D1014" s="281"/>
      <c r="E1014" s="60"/>
      <c r="F1014" s="281"/>
    </row>
    <row r="1015" spans="1:6" ht="145.5" customHeight="1">
      <c r="A1015" s="318"/>
      <c r="B1015" s="341" t="s">
        <v>1020</v>
      </c>
      <c r="C1015" s="294"/>
      <c r="D1015" s="281"/>
      <c r="E1015" s="60"/>
      <c r="F1015" s="281"/>
    </row>
    <row r="1016" spans="1:6" ht="12" customHeight="1">
      <c r="A1016" s="318"/>
      <c r="B1016" s="292" t="s">
        <v>699</v>
      </c>
      <c r="C1016" s="51" t="s">
        <v>2</v>
      </c>
      <c r="D1016" s="281">
        <v>25</v>
      </c>
      <c r="E1016" s="60"/>
      <c r="F1016" s="281">
        <f>D1016*E1016</f>
        <v>0</v>
      </c>
    </row>
    <row r="1017" spans="1:6" ht="12" customHeight="1">
      <c r="A1017" s="307"/>
      <c r="B1017" s="297"/>
      <c r="C1017" s="294"/>
      <c r="D1017" s="283"/>
      <c r="E1017" s="59"/>
      <c r="F1017" s="283"/>
    </row>
    <row r="1018" spans="1:6" ht="12" customHeight="1">
      <c r="A1018" s="293" t="s">
        <v>737</v>
      </c>
      <c r="B1018" s="297" t="s">
        <v>700</v>
      </c>
      <c r="C1018" s="294"/>
      <c r="D1018" s="281"/>
      <c r="E1018" s="60"/>
      <c r="F1018" s="281"/>
    </row>
    <row r="1019" spans="1:6" ht="57" customHeight="1">
      <c r="A1019" s="356"/>
      <c r="B1019" s="341" t="s">
        <v>1021</v>
      </c>
      <c r="C1019" s="294"/>
      <c r="D1019" s="281"/>
      <c r="E1019" s="60"/>
      <c r="F1019" s="281"/>
    </row>
    <row r="1020" spans="1:6" ht="12" customHeight="1">
      <c r="A1020" s="356"/>
      <c r="B1020" s="297" t="s">
        <v>701</v>
      </c>
      <c r="C1020" s="294" t="s">
        <v>2</v>
      </c>
      <c r="D1020" s="281">
        <v>25</v>
      </c>
      <c r="E1020" s="60"/>
      <c r="F1020" s="281">
        <f>D1020*E1020</f>
        <v>0</v>
      </c>
    </row>
    <row r="1021" spans="1:6" ht="12" customHeight="1">
      <c r="A1021" s="307"/>
      <c r="B1021" s="297"/>
      <c r="C1021" s="294"/>
      <c r="D1021" s="283"/>
      <c r="E1021" s="59"/>
      <c r="F1021" s="283"/>
    </row>
    <row r="1022" spans="1:6" ht="12" customHeight="1">
      <c r="A1022" s="342"/>
      <c r="B1022" s="688" t="s">
        <v>911</v>
      </c>
      <c r="C1022" s="688"/>
      <c r="D1022" s="688"/>
      <c r="E1022" s="54"/>
      <c r="F1022" s="299">
        <f>SUM(F1005:F1021)</f>
        <v>0</v>
      </c>
    </row>
    <row r="1023" spans="1:6" ht="12" customHeight="1">
      <c r="A1023" s="307"/>
      <c r="B1023" s="297"/>
      <c r="C1023" s="294"/>
      <c r="D1023" s="283"/>
      <c r="E1023" s="59"/>
      <c r="F1023" s="283"/>
    </row>
    <row r="1024" spans="1:6" ht="12" customHeight="1">
      <c r="A1024" s="331" t="s">
        <v>134</v>
      </c>
      <c r="B1024" s="337" t="s">
        <v>1035</v>
      </c>
      <c r="C1024" s="294"/>
      <c r="D1024" s="283"/>
      <c r="E1024" s="59"/>
      <c r="F1024" s="283"/>
    </row>
    <row r="1025" spans="1:6" ht="12" customHeight="1">
      <c r="A1025" s="307"/>
      <c r="B1025" s="297"/>
      <c r="C1025" s="294"/>
      <c r="D1025" s="283"/>
      <c r="E1025" s="59"/>
      <c r="F1025" s="283"/>
    </row>
    <row r="1026" spans="1:6" ht="12" customHeight="1">
      <c r="A1026" s="293" t="s">
        <v>135</v>
      </c>
      <c r="B1026" s="56" t="s">
        <v>254</v>
      </c>
      <c r="C1026" s="301"/>
      <c r="D1026" s="301"/>
      <c r="E1026" s="60"/>
      <c r="F1026" s="299"/>
    </row>
    <row r="1027" spans="1:6" ht="114.75" customHeight="1">
      <c r="A1027" s="300"/>
      <c r="B1027" s="57" t="s">
        <v>702</v>
      </c>
      <c r="C1027" s="301"/>
      <c r="D1027" s="301"/>
      <c r="E1027" s="60"/>
      <c r="F1027" s="299"/>
    </row>
    <row r="1028" spans="1:6" ht="12" customHeight="1">
      <c r="A1028" s="300"/>
      <c r="B1028" s="292" t="s">
        <v>187</v>
      </c>
      <c r="C1028" s="357" t="s">
        <v>8</v>
      </c>
      <c r="D1028" s="281">
        <v>2</v>
      </c>
      <c r="E1028" s="60"/>
      <c r="F1028" s="281">
        <f>D1028*E1028</f>
        <v>0</v>
      </c>
    </row>
    <row r="1029" spans="1:6" ht="12" customHeight="1">
      <c r="A1029" s="307"/>
      <c r="B1029" s="297"/>
      <c r="C1029" s="294"/>
      <c r="D1029" s="283"/>
      <c r="E1029" s="59"/>
      <c r="F1029" s="283"/>
    </row>
    <row r="1030" spans="1:6" ht="12" customHeight="1">
      <c r="A1030" s="293" t="s">
        <v>309</v>
      </c>
      <c r="B1030" s="56" t="s">
        <v>255</v>
      </c>
      <c r="C1030" s="357"/>
      <c r="D1030" s="358"/>
      <c r="E1030" s="405"/>
      <c r="F1030" s="359"/>
    </row>
    <row r="1031" spans="1:6" ht="138" customHeight="1">
      <c r="A1031" s="300"/>
      <c r="B1031" s="56" t="s">
        <v>703</v>
      </c>
      <c r="C1031" s="301"/>
      <c r="D1031" s="301"/>
      <c r="E1031" s="60"/>
      <c r="F1031" s="299"/>
    </row>
    <row r="1032" spans="1:6" ht="12" customHeight="1">
      <c r="A1032" s="331"/>
      <c r="B1032" s="292" t="s">
        <v>187</v>
      </c>
      <c r="C1032" s="357" t="s">
        <v>8</v>
      </c>
      <c r="D1032" s="281">
        <v>2</v>
      </c>
      <c r="E1032" s="60"/>
      <c r="F1032" s="281">
        <f>D1032*E1032</f>
        <v>0</v>
      </c>
    </row>
    <row r="1033" spans="1:6" ht="12" customHeight="1">
      <c r="A1033" s="307"/>
      <c r="B1033" s="297"/>
      <c r="C1033" s="294"/>
      <c r="D1033" s="283"/>
      <c r="E1033" s="59"/>
      <c r="F1033" s="283"/>
    </row>
    <row r="1034" spans="1:6" ht="12" customHeight="1">
      <c r="A1034" s="293" t="s">
        <v>310</v>
      </c>
      <c r="B1034" s="56" t="s">
        <v>912</v>
      </c>
      <c r="C1034" s="301"/>
      <c r="D1034" s="301"/>
      <c r="E1034" s="54"/>
      <c r="F1034" s="299"/>
    </row>
    <row r="1035" spans="1:6" ht="12" customHeight="1">
      <c r="A1035" s="331"/>
      <c r="B1035" s="691" t="s">
        <v>913</v>
      </c>
      <c r="C1035" s="301"/>
      <c r="D1035" s="301"/>
      <c r="E1035" s="54"/>
      <c r="F1035" s="299"/>
    </row>
    <row r="1036" spans="1:6" ht="12" customHeight="1">
      <c r="A1036" s="293"/>
      <c r="B1036" s="692"/>
      <c r="C1036" s="301"/>
      <c r="D1036" s="301"/>
      <c r="E1036" s="54"/>
      <c r="F1036" s="299"/>
    </row>
    <row r="1037" spans="1:6">
      <c r="A1037" s="293"/>
      <c r="B1037" s="693"/>
      <c r="C1037" s="301"/>
      <c r="D1037" s="301"/>
      <c r="E1037" s="54"/>
      <c r="F1037" s="299"/>
    </row>
    <row r="1038" spans="1:6" ht="87.75" customHeight="1">
      <c r="A1038" s="311"/>
      <c r="B1038" s="693"/>
      <c r="C1038" s="311"/>
      <c r="D1038" s="311"/>
      <c r="E1038" s="393"/>
      <c r="F1038" s="311"/>
    </row>
    <row r="1039" spans="1:6" ht="12" customHeight="1">
      <c r="A1039" s="331"/>
      <c r="B1039" s="292" t="s">
        <v>187</v>
      </c>
      <c r="C1039" s="357" t="s">
        <v>8</v>
      </c>
      <c r="D1039" s="281">
        <v>1</v>
      </c>
      <c r="E1039" s="60"/>
      <c r="F1039" s="281">
        <f>D1039*E1039</f>
        <v>0</v>
      </c>
    </row>
    <row r="1040" spans="1:6" ht="12" customHeight="1">
      <c r="A1040" s="307"/>
      <c r="B1040" s="297"/>
      <c r="C1040" s="294"/>
      <c r="D1040" s="283"/>
      <c r="E1040" s="59"/>
      <c r="F1040" s="283"/>
    </row>
    <row r="1041" spans="1:6" ht="12" customHeight="1">
      <c r="A1041" s="293" t="s">
        <v>914</v>
      </c>
      <c r="B1041" s="56" t="s">
        <v>188</v>
      </c>
      <c r="C1041" s="301"/>
      <c r="D1041" s="301"/>
      <c r="E1041" s="54"/>
      <c r="F1041" s="299"/>
    </row>
    <row r="1042" spans="1:6" ht="137.25" customHeight="1">
      <c r="A1042" s="331"/>
      <c r="B1042" s="57" t="s">
        <v>704</v>
      </c>
      <c r="C1042" s="301"/>
      <c r="D1042" s="301"/>
      <c r="E1042" s="54"/>
      <c r="F1042" s="299"/>
    </row>
    <row r="1043" spans="1:6" ht="12" customHeight="1">
      <c r="A1043" s="331"/>
      <c r="B1043" s="292" t="s">
        <v>187</v>
      </c>
      <c r="C1043" s="357" t="s">
        <v>8</v>
      </c>
      <c r="D1043" s="281">
        <v>1</v>
      </c>
      <c r="E1043" s="60"/>
      <c r="F1043" s="281">
        <f>D1043*E1043</f>
        <v>0</v>
      </c>
    </row>
    <row r="1044" spans="1:6" ht="12" customHeight="1">
      <c r="A1044" s="307"/>
      <c r="B1044" s="297"/>
      <c r="C1044" s="294"/>
      <c r="D1044" s="283"/>
      <c r="E1044" s="59"/>
      <c r="F1044" s="283"/>
    </row>
    <row r="1045" spans="1:6" ht="12" customHeight="1">
      <c r="A1045" s="293" t="s">
        <v>915</v>
      </c>
      <c r="B1045" s="56" t="s">
        <v>318</v>
      </c>
      <c r="C1045" s="301"/>
      <c r="D1045" s="301"/>
      <c r="E1045" s="54"/>
      <c r="F1045" s="299"/>
    </row>
    <row r="1046" spans="1:6" ht="125.25" customHeight="1">
      <c r="A1046" s="331"/>
      <c r="B1046" s="57" t="s">
        <v>705</v>
      </c>
      <c r="C1046" s="301"/>
      <c r="D1046" s="301"/>
      <c r="E1046" s="54"/>
      <c r="F1046" s="299"/>
    </row>
    <row r="1047" spans="1:6" ht="12" customHeight="1">
      <c r="A1047" s="331"/>
      <c r="B1047" s="292" t="s">
        <v>187</v>
      </c>
      <c r="C1047" s="357" t="s">
        <v>8</v>
      </c>
      <c r="D1047" s="281">
        <v>1</v>
      </c>
      <c r="E1047" s="60"/>
      <c r="F1047" s="281">
        <f>D1047*E1047</f>
        <v>0</v>
      </c>
    </row>
    <row r="1048" spans="1:6" ht="12" customHeight="1">
      <c r="A1048" s="307"/>
      <c r="B1048" s="297"/>
      <c r="C1048" s="294"/>
      <c r="D1048" s="283"/>
      <c r="E1048" s="59"/>
      <c r="F1048" s="283"/>
    </row>
    <row r="1049" spans="1:6" ht="12" customHeight="1">
      <c r="A1049" s="293" t="s">
        <v>916</v>
      </c>
      <c r="B1049" s="56" t="s">
        <v>193</v>
      </c>
      <c r="C1049" s="301"/>
      <c r="D1049" s="301"/>
      <c r="E1049" s="60"/>
      <c r="F1049" s="299"/>
    </row>
    <row r="1050" spans="1:6" ht="33.75">
      <c r="A1050" s="300"/>
      <c r="B1050" s="56" t="s">
        <v>706</v>
      </c>
      <c r="C1050" s="301"/>
      <c r="D1050" s="301"/>
      <c r="E1050" s="60"/>
      <c r="F1050" s="299"/>
    </row>
    <row r="1051" spans="1:6" ht="12" customHeight="1">
      <c r="A1051" s="300"/>
      <c r="B1051" s="292" t="s">
        <v>187</v>
      </c>
      <c r="C1051" s="357" t="s">
        <v>8</v>
      </c>
      <c r="D1051" s="281">
        <v>1</v>
      </c>
      <c r="E1051" s="60"/>
      <c r="F1051" s="281">
        <f>D1051*E1051</f>
        <v>0</v>
      </c>
    </row>
    <row r="1052" spans="1:6" ht="12" customHeight="1">
      <c r="A1052" s="300"/>
      <c r="B1052" s="292"/>
      <c r="C1052" s="357"/>
      <c r="D1052" s="281"/>
      <c r="E1052" s="60"/>
      <c r="F1052" s="281"/>
    </row>
    <row r="1053" spans="1:6" ht="12" customHeight="1">
      <c r="A1053" s="293" t="s">
        <v>894</v>
      </c>
      <c r="B1053" s="56" t="s">
        <v>917</v>
      </c>
      <c r="C1053" s="357"/>
      <c r="D1053" s="281"/>
      <c r="E1053" s="60"/>
      <c r="F1053" s="281"/>
    </row>
    <row r="1054" spans="1:6" ht="112.5">
      <c r="A1054" s="300"/>
      <c r="B1054" s="292" t="s">
        <v>918</v>
      </c>
      <c r="C1054" s="357"/>
      <c r="D1054" s="281"/>
      <c r="E1054" s="60"/>
      <c r="F1054" s="281"/>
    </row>
    <row r="1055" spans="1:6" ht="12" customHeight="1">
      <c r="A1055" s="300"/>
      <c r="B1055" s="292" t="s">
        <v>79</v>
      </c>
      <c r="C1055" s="357" t="s">
        <v>77</v>
      </c>
      <c r="D1055" s="281">
        <v>1</v>
      </c>
      <c r="E1055" s="60"/>
      <c r="F1055" s="281">
        <f>D1055*E1055</f>
        <v>0</v>
      </c>
    </row>
    <row r="1056" spans="1:6" ht="12" customHeight="1">
      <c r="A1056" s="307"/>
      <c r="B1056" s="297"/>
      <c r="C1056" s="294"/>
      <c r="D1056" s="283"/>
      <c r="E1056" s="59"/>
      <c r="F1056" s="283"/>
    </row>
    <row r="1057" spans="1:6" ht="12" customHeight="1">
      <c r="A1057" s="342"/>
      <c r="B1057" s="688" t="s">
        <v>1036</v>
      </c>
      <c r="C1057" s="688"/>
      <c r="D1057" s="688"/>
      <c r="E1057" s="54"/>
      <c r="F1057" s="299">
        <f>SUM(F1025:F1056)</f>
        <v>0</v>
      </c>
    </row>
    <row r="1058" spans="1:6" ht="12" customHeight="1">
      <c r="A1058" s="307"/>
      <c r="B1058" s="297"/>
      <c r="C1058" s="294"/>
      <c r="D1058" s="283"/>
      <c r="E1058" s="59"/>
      <c r="F1058" s="283"/>
    </row>
    <row r="1059" spans="1:6" ht="12" customHeight="1">
      <c r="A1059" s="293"/>
      <c r="B1059" s="321" t="s">
        <v>919</v>
      </c>
      <c r="C1059" s="302"/>
      <c r="D1059" s="293"/>
      <c r="E1059" s="400"/>
      <c r="F1059" s="299">
        <f>F848+F898+F932+F945+F958+F970+F979+F993+F1002+F1022+F1057</f>
        <v>0</v>
      </c>
    </row>
    <row r="1060" spans="1:6" ht="12" customHeight="1">
      <c r="A1060" s="307"/>
      <c r="B1060" s="297"/>
      <c r="C1060" s="294"/>
      <c r="D1060" s="283"/>
      <c r="E1060" s="59"/>
      <c r="F1060" s="283"/>
    </row>
    <row r="1061" spans="1:6" ht="12" customHeight="1">
      <c r="A1061" s="331" t="s">
        <v>190</v>
      </c>
      <c r="B1061" s="689" t="s">
        <v>72</v>
      </c>
      <c r="C1061" s="690"/>
      <c r="D1061" s="690"/>
      <c r="E1061" s="59"/>
      <c r="F1061" s="283"/>
    </row>
    <row r="1062" spans="1:6" ht="12" customHeight="1">
      <c r="A1062" s="307"/>
      <c r="B1062" s="297"/>
      <c r="C1062" s="294"/>
      <c r="D1062" s="283"/>
      <c r="E1062" s="59"/>
      <c r="F1062" s="283"/>
    </row>
    <row r="1063" spans="1:6" ht="12" customHeight="1">
      <c r="A1063" s="320" t="s">
        <v>35</v>
      </c>
      <c r="B1063" s="321" t="s">
        <v>665</v>
      </c>
      <c r="C1063" s="294"/>
      <c r="D1063" s="283"/>
      <c r="E1063" s="59"/>
      <c r="F1063" s="283"/>
    </row>
    <row r="1064" spans="1:6" ht="12" customHeight="1">
      <c r="A1064" s="307"/>
      <c r="B1064" s="297"/>
      <c r="C1064" s="294"/>
      <c r="D1064" s="283"/>
      <c r="E1064" s="59"/>
      <c r="F1064" s="283"/>
    </row>
    <row r="1065" spans="1:6" ht="12" customHeight="1">
      <c r="A1065" s="293" t="s">
        <v>12</v>
      </c>
      <c r="B1065" s="56" t="s">
        <v>805</v>
      </c>
      <c r="C1065" s="280"/>
      <c r="D1065" s="281"/>
      <c r="E1065" s="60"/>
      <c r="F1065" s="281"/>
    </row>
    <row r="1066" spans="1:6" ht="45">
      <c r="A1066" s="278"/>
      <c r="B1066" s="297" t="s">
        <v>808</v>
      </c>
      <c r="C1066" s="280"/>
      <c r="D1066" s="281"/>
      <c r="E1066" s="60"/>
      <c r="F1066" s="281"/>
    </row>
    <row r="1067" spans="1:6" ht="12" customHeight="1">
      <c r="A1067" s="278"/>
      <c r="B1067" s="297" t="s">
        <v>23</v>
      </c>
      <c r="C1067" s="280"/>
      <c r="D1067" s="281"/>
      <c r="E1067" s="60"/>
      <c r="F1067" s="281"/>
    </row>
    <row r="1068" spans="1:6" ht="12" customHeight="1">
      <c r="A1068" s="278"/>
      <c r="B1068" s="56" t="s">
        <v>806</v>
      </c>
      <c r="C1068" s="51" t="s">
        <v>101</v>
      </c>
      <c r="D1068" s="281">
        <v>3</v>
      </c>
      <c r="E1068" s="60"/>
      <c r="F1068" s="281">
        <f>D1068*E1068</f>
        <v>0</v>
      </c>
    </row>
    <row r="1069" spans="1:6" ht="12" customHeight="1">
      <c r="A1069" s="278"/>
      <c r="B1069" s="56" t="s">
        <v>807</v>
      </c>
      <c r="C1069" s="51" t="s">
        <v>101</v>
      </c>
      <c r="D1069" s="281">
        <v>2</v>
      </c>
      <c r="E1069" s="60"/>
      <c r="F1069" s="281">
        <f>D1069*E1069</f>
        <v>0</v>
      </c>
    </row>
    <row r="1070" spans="1:6" ht="12" customHeight="1">
      <c r="A1070" s="278"/>
      <c r="B1070" s="56" t="s">
        <v>958</v>
      </c>
      <c r="C1070" s="51" t="s">
        <v>101</v>
      </c>
      <c r="D1070" s="281">
        <v>2</v>
      </c>
      <c r="E1070" s="60"/>
      <c r="F1070" s="281">
        <f>D1070*E1070</f>
        <v>0</v>
      </c>
    </row>
    <row r="1071" spans="1:6" ht="12" customHeight="1">
      <c r="A1071" s="307"/>
      <c r="B1071" s="297"/>
      <c r="C1071" s="294"/>
      <c r="D1071" s="283"/>
      <c r="E1071" s="59"/>
      <c r="F1071" s="283"/>
    </row>
    <row r="1072" spans="1:6" ht="12" customHeight="1">
      <c r="A1072" s="293" t="s">
        <v>14</v>
      </c>
      <c r="B1072" s="56" t="s">
        <v>809</v>
      </c>
      <c r="C1072" s="294"/>
      <c r="D1072" s="283"/>
      <c r="E1072" s="59"/>
      <c r="F1072" s="283"/>
    </row>
    <row r="1073" spans="1:6" ht="45">
      <c r="A1073" s="278"/>
      <c r="B1073" s="297" t="s">
        <v>813</v>
      </c>
      <c r="C1073" s="294"/>
      <c r="D1073" s="283"/>
      <c r="E1073" s="59"/>
      <c r="F1073" s="283"/>
    </row>
    <row r="1074" spans="1:6" ht="12" customHeight="1">
      <c r="A1074" s="307"/>
      <c r="B1074" s="297" t="s">
        <v>810</v>
      </c>
      <c r="C1074" s="294"/>
      <c r="D1074" s="283"/>
      <c r="E1074" s="59"/>
      <c r="F1074" s="283"/>
    </row>
    <row r="1075" spans="1:6" ht="12" customHeight="1">
      <c r="A1075" s="307"/>
      <c r="B1075" s="297" t="s">
        <v>811</v>
      </c>
      <c r="C1075" s="51" t="s">
        <v>116</v>
      </c>
      <c r="D1075" s="281">
        <v>50</v>
      </c>
      <c r="E1075" s="60"/>
      <c r="F1075" s="281">
        <f>D1075*E1075</f>
        <v>0</v>
      </c>
    </row>
    <row r="1076" spans="1:6" ht="12" customHeight="1">
      <c r="A1076" s="307"/>
      <c r="B1076" s="297" t="s">
        <v>812</v>
      </c>
      <c r="C1076" s="51" t="s">
        <v>116</v>
      </c>
      <c r="D1076" s="281">
        <v>50</v>
      </c>
      <c r="E1076" s="60"/>
      <c r="F1076" s="281">
        <f>D1076*E1076</f>
        <v>0</v>
      </c>
    </row>
    <row r="1077" spans="1:6" ht="12" customHeight="1">
      <c r="A1077" s="307"/>
      <c r="B1077" s="297"/>
      <c r="C1077" s="294"/>
      <c r="D1077" s="283"/>
      <c r="E1077" s="59"/>
      <c r="F1077" s="283"/>
    </row>
    <row r="1078" spans="1:6" ht="12" customHeight="1">
      <c r="A1078" s="272" t="s">
        <v>1</v>
      </c>
      <c r="B1078" s="53" t="s">
        <v>814</v>
      </c>
      <c r="C1078" s="291"/>
      <c r="D1078" s="291"/>
      <c r="E1078" s="390"/>
      <c r="F1078" s="276"/>
    </row>
    <row r="1079" spans="1:6" ht="33.75">
      <c r="A1079" s="278"/>
      <c r="B1079" s="292" t="s">
        <v>818</v>
      </c>
      <c r="C1079" s="291"/>
      <c r="D1079" s="291"/>
      <c r="E1079" s="390"/>
      <c r="F1079" s="276"/>
    </row>
    <row r="1080" spans="1:6" ht="12" customHeight="1">
      <c r="A1080" s="278"/>
      <c r="B1080" s="57" t="s">
        <v>815</v>
      </c>
      <c r="C1080" s="291"/>
      <c r="D1080" s="291"/>
      <c r="E1080" s="390"/>
      <c r="F1080" s="276"/>
    </row>
    <row r="1081" spans="1:6" ht="12" customHeight="1">
      <c r="A1081" s="278"/>
      <c r="B1081" s="57" t="s">
        <v>816</v>
      </c>
      <c r="C1081" s="294" t="s">
        <v>116</v>
      </c>
      <c r="D1081" s="281">
        <v>40</v>
      </c>
      <c r="E1081" s="60"/>
      <c r="F1081" s="281">
        <f>D1081*E1081</f>
        <v>0</v>
      </c>
    </row>
    <row r="1082" spans="1:6" ht="12" customHeight="1">
      <c r="A1082" s="278"/>
      <c r="B1082" s="57" t="s">
        <v>817</v>
      </c>
      <c r="C1082" s="294" t="s">
        <v>116</v>
      </c>
      <c r="D1082" s="281">
        <v>30</v>
      </c>
      <c r="E1082" s="60"/>
      <c r="F1082" s="281">
        <f>D1082*E1082</f>
        <v>0</v>
      </c>
    </row>
    <row r="1083" spans="1:6" ht="12" customHeight="1">
      <c r="A1083" s="278"/>
      <c r="B1083" s="57" t="s">
        <v>811</v>
      </c>
      <c r="C1083" s="294" t="s">
        <v>116</v>
      </c>
      <c r="D1083" s="281">
        <v>40</v>
      </c>
      <c r="E1083" s="60"/>
      <c r="F1083" s="281">
        <f>D1083*E1083</f>
        <v>0</v>
      </c>
    </row>
    <row r="1084" spans="1:6" ht="12" customHeight="1">
      <c r="A1084" s="278"/>
      <c r="B1084" s="57"/>
      <c r="C1084" s="294"/>
      <c r="D1084" s="281"/>
      <c r="E1084" s="60"/>
      <c r="F1084" s="281"/>
    </row>
    <row r="1085" spans="1:6" ht="12" customHeight="1">
      <c r="A1085" s="338"/>
      <c r="B1085" s="688" t="s">
        <v>666</v>
      </c>
      <c r="C1085" s="688"/>
      <c r="D1085" s="688"/>
      <c r="E1085" s="60"/>
      <c r="F1085" s="299">
        <f>SUM(F1064:F1084)</f>
        <v>0</v>
      </c>
    </row>
    <row r="1086" spans="1:6" ht="12" customHeight="1">
      <c r="A1086" s="307"/>
      <c r="B1086" s="297"/>
      <c r="C1086" s="294"/>
      <c r="D1086" s="283"/>
      <c r="E1086" s="59"/>
      <c r="F1086" s="283"/>
    </row>
    <row r="1087" spans="1:6" ht="12" customHeight="1">
      <c r="A1087" s="331" t="s">
        <v>36</v>
      </c>
      <c r="B1087" s="337" t="s">
        <v>156</v>
      </c>
      <c r="C1087" s="294"/>
      <c r="D1087" s="283"/>
      <c r="E1087" s="59"/>
      <c r="F1087" s="283"/>
    </row>
    <row r="1088" spans="1:6" ht="12" customHeight="1">
      <c r="A1088" s="307"/>
      <c r="B1088" s="297"/>
      <c r="C1088" s="294"/>
      <c r="D1088" s="283"/>
      <c r="E1088" s="59"/>
      <c r="F1088" s="283"/>
    </row>
    <row r="1089" spans="1:6" ht="12" customHeight="1">
      <c r="A1089" s="331" t="s">
        <v>15</v>
      </c>
      <c r="B1089" s="337" t="s">
        <v>31</v>
      </c>
      <c r="C1089" s="51"/>
      <c r="D1089" s="340"/>
      <c r="E1089" s="54"/>
      <c r="F1089" s="303"/>
    </row>
    <row r="1090" spans="1:6" ht="12" customHeight="1">
      <c r="A1090" s="338"/>
      <c r="B1090" s="292"/>
      <c r="C1090" s="51"/>
      <c r="D1090" s="340"/>
      <c r="E1090" s="54"/>
      <c r="F1090" s="303"/>
    </row>
    <row r="1091" spans="1:6" ht="12" customHeight="1">
      <c r="A1091" s="338" t="s">
        <v>750</v>
      </c>
      <c r="B1091" s="297" t="s">
        <v>153</v>
      </c>
      <c r="C1091" s="294"/>
      <c r="D1091" s="281"/>
      <c r="E1091" s="60"/>
      <c r="F1091" s="303"/>
    </row>
    <row r="1092" spans="1:6" ht="81.75" customHeight="1">
      <c r="A1092" s="338"/>
      <c r="B1092" s="56" t="s">
        <v>1022</v>
      </c>
      <c r="C1092" s="294"/>
      <c r="D1092" s="281"/>
      <c r="E1092" s="60"/>
      <c r="F1092" s="303"/>
    </row>
    <row r="1093" spans="1:6" ht="12" customHeight="1">
      <c r="A1093" s="338"/>
      <c r="B1093" s="56" t="s">
        <v>73</v>
      </c>
      <c r="C1093" s="294" t="s">
        <v>21</v>
      </c>
      <c r="D1093" s="340">
        <v>96</v>
      </c>
      <c r="E1093" s="54"/>
      <c r="F1093" s="281">
        <f>D1093*E1093</f>
        <v>0</v>
      </c>
    </row>
    <row r="1094" spans="1:6" ht="12" customHeight="1">
      <c r="A1094" s="338"/>
      <c r="B1094" s="56" t="s">
        <v>74</v>
      </c>
      <c r="C1094" s="294" t="s">
        <v>21</v>
      </c>
      <c r="D1094" s="340">
        <v>24</v>
      </c>
      <c r="E1094" s="54"/>
      <c r="F1094" s="281">
        <f>D1094*E1094</f>
        <v>0</v>
      </c>
    </row>
    <row r="1095" spans="1:6" ht="12" customHeight="1">
      <c r="A1095" s="338"/>
      <c r="B1095" s="292"/>
      <c r="C1095" s="51"/>
      <c r="D1095" s="340"/>
      <c r="E1095" s="54"/>
      <c r="F1095" s="303"/>
    </row>
    <row r="1096" spans="1:6" ht="12" customHeight="1">
      <c r="A1096" s="338" t="s">
        <v>751</v>
      </c>
      <c r="B1096" s="297" t="s">
        <v>738</v>
      </c>
      <c r="C1096" s="294"/>
      <c r="D1096" s="281"/>
      <c r="E1096" s="60"/>
      <c r="F1096" s="303"/>
    </row>
    <row r="1097" spans="1:6" ht="57.75" customHeight="1">
      <c r="A1097" s="338"/>
      <c r="B1097" s="56" t="s">
        <v>744</v>
      </c>
      <c r="C1097" s="294"/>
      <c r="D1097" s="281"/>
      <c r="E1097" s="60"/>
      <c r="F1097" s="303"/>
    </row>
    <row r="1098" spans="1:6" ht="12" customHeight="1">
      <c r="A1098" s="338"/>
      <c r="B1098" s="56" t="s">
        <v>73</v>
      </c>
      <c r="C1098" s="294" t="s">
        <v>21</v>
      </c>
      <c r="D1098" s="340">
        <v>16</v>
      </c>
      <c r="E1098" s="54"/>
      <c r="F1098" s="281">
        <f>D1098*E1098</f>
        <v>0</v>
      </c>
    </row>
    <row r="1099" spans="1:6" ht="12" customHeight="1">
      <c r="A1099" s="338"/>
      <c r="B1099" s="56" t="s">
        <v>74</v>
      </c>
      <c r="C1099" s="294" t="s">
        <v>21</v>
      </c>
      <c r="D1099" s="340">
        <v>4</v>
      </c>
      <c r="E1099" s="54"/>
      <c r="F1099" s="281">
        <f>D1099*E1099</f>
        <v>0</v>
      </c>
    </row>
    <row r="1100" spans="1:6" ht="12" customHeight="1">
      <c r="A1100" s="338"/>
      <c r="B1100" s="292"/>
      <c r="C1100" s="51"/>
      <c r="D1100" s="340"/>
      <c r="E1100" s="54"/>
      <c r="F1100" s="303"/>
    </row>
    <row r="1101" spans="1:6" ht="12" customHeight="1">
      <c r="A1101" s="338" t="s">
        <v>753</v>
      </c>
      <c r="B1101" s="297" t="s">
        <v>90</v>
      </c>
      <c r="C1101" s="294"/>
      <c r="D1101" s="281"/>
      <c r="E1101" s="60"/>
      <c r="F1101" s="303"/>
    </row>
    <row r="1102" spans="1:6" ht="33.75">
      <c r="A1102" s="338"/>
      <c r="B1102" s="56" t="s">
        <v>1023</v>
      </c>
      <c r="C1102" s="294"/>
      <c r="D1102" s="281"/>
      <c r="E1102" s="60"/>
      <c r="F1102" s="303"/>
    </row>
    <row r="1103" spans="1:6" ht="12" customHeight="1">
      <c r="A1103" s="338"/>
      <c r="B1103" s="56" t="s">
        <v>145</v>
      </c>
      <c r="C1103" s="294" t="s">
        <v>2</v>
      </c>
      <c r="D1103" s="340">
        <v>90</v>
      </c>
      <c r="E1103" s="54"/>
      <c r="F1103" s="281">
        <f>D1103*E1103</f>
        <v>0</v>
      </c>
    </row>
    <row r="1104" spans="1:6" ht="12" customHeight="1">
      <c r="A1104" s="338"/>
      <c r="B1104" s="297"/>
      <c r="C1104" s="294"/>
      <c r="D1104" s="281"/>
      <c r="E1104" s="60"/>
      <c r="F1104" s="303"/>
    </row>
    <row r="1105" spans="1:6" ht="12" customHeight="1">
      <c r="A1105" s="338" t="s">
        <v>754</v>
      </c>
      <c r="B1105" s="297" t="s">
        <v>155</v>
      </c>
      <c r="C1105" s="294"/>
      <c r="D1105" s="281"/>
      <c r="E1105" s="60"/>
      <c r="F1105" s="303"/>
    </row>
    <row r="1106" spans="1:6" ht="22.5">
      <c r="A1106" s="338"/>
      <c r="B1106" s="56" t="s">
        <v>739</v>
      </c>
      <c r="C1106" s="294"/>
      <c r="D1106" s="281"/>
      <c r="E1106" s="60"/>
      <c r="F1106" s="303"/>
    </row>
    <row r="1107" spans="1:6" ht="12" customHeight="1">
      <c r="A1107" s="338"/>
      <c r="B1107" s="292" t="s">
        <v>149</v>
      </c>
      <c r="C1107" s="51" t="s">
        <v>21</v>
      </c>
      <c r="D1107" s="340">
        <v>8</v>
      </c>
      <c r="E1107" s="54"/>
      <c r="F1107" s="281">
        <f>D1107*E1107</f>
        <v>0</v>
      </c>
    </row>
    <row r="1108" spans="1:6" ht="12" customHeight="1">
      <c r="A1108" s="338"/>
      <c r="B1108" s="297"/>
      <c r="C1108" s="294"/>
      <c r="D1108" s="281"/>
      <c r="E1108" s="60"/>
      <c r="F1108" s="303"/>
    </row>
    <row r="1109" spans="1:6" ht="12" customHeight="1">
      <c r="A1109" s="338" t="s">
        <v>755</v>
      </c>
      <c r="B1109" s="297" t="s">
        <v>740</v>
      </c>
      <c r="C1109" s="51"/>
      <c r="D1109" s="281"/>
      <c r="E1109" s="60"/>
      <c r="F1109" s="303"/>
    </row>
    <row r="1110" spans="1:6" ht="67.5" customHeight="1">
      <c r="A1110" s="338"/>
      <c r="B1110" s="292" t="s">
        <v>741</v>
      </c>
      <c r="C1110" s="51"/>
      <c r="D1110" s="281"/>
      <c r="E1110" s="60"/>
      <c r="F1110" s="303"/>
    </row>
    <row r="1111" spans="1:6" ht="12" customHeight="1">
      <c r="A1111" s="338"/>
      <c r="B1111" s="292" t="s">
        <v>149</v>
      </c>
      <c r="C1111" s="51" t="s">
        <v>21</v>
      </c>
      <c r="D1111" s="340">
        <v>24</v>
      </c>
      <c r="E1111" s="54"/>
      <c r="F1111" s="281">
        <f>D1111*E1111</f>
        <v>0</v>
      </c>
    </row>
    <row r="1112" spans="1:6" ht="12" customHeight="1">
      <c r="A1112" s="338"/>
      <c r="B1112" s="297"/>
      <c r="C1112" s="294"/>
      <c r="D1112" s="281"/>
      <c r="E1112" s="60"/>
      <c r="F1112" s="303"/>
    </row>
    <row r="1113" spans="1:6" ht="12" customHeight="1">
      <c r="A1113" s="338" t="s">
        <v>757</v>
      </c>
      <c r="B1113" s="297" t="s">
        <v>200</v>
      </c>
      <c r="C1113" s="294"/>
      <c r="D1113" s="281"/>
      <c r="E1113" s="60"/>
      <c r="F1113" s="303"/>
    </row>
    <row r="1114" spans="1:6" ht="33.75">
      <c r="A1114" s="338"/>
      <c r="B1114" s="56" t="s">
        <v>742</v>
      </c>
      <c r="C1114" s="294"/>
      <c r="D1114" s="281"/>
      <c r="E1114" s="60"/>
      <c r="F1114" s="303"/>
    </row>
    <row r="1115" spans="1:6" ht="12" customHeight="1">
      <c r="A1115" s="338"/>
      <c r="B1115" s="56" t="s">
        <v>146</v>
      </c>
      <c r="C1115" s="294" t="s">
        <v>21</v>
      </c>
      <c r="D1115" s="340">
        <v>108</v>
      </c>
      <c r="E1115" s="54"/>
      <c r="F1115" s="281">
        <f>D1115*E1115</f>
        <v>0</v>
      </c>
    </row>
    <row r="1116" spans="1:6" ht="12" customHeight="1">
      <c r="A1116" s="338"/>
      <c r="B1116" s="297"/>
      <c r="C1116" s="294"/>
      <c r="D1116" s="281"/>
      <c r="E1116" s="60"/>
      <c r="F1116" s="303"/>
    </row>
    <row r="1117" spans="1:6" ht="12" customHeight="1">
      <c r="A1117" s="355" t="s">
        <v>758</v>
      </c>
      <c r="B1117" s="273" t="s">
        <v>89</v>
      </c>
      <c r="C1117" s="274"/>
      <c r="D1117" s="283"/>
      <c r="E1117" s="59"/>
      <c r="F1117" s="283"/>
    </row>
    <row r="1118" spans="1:6" ht="157.5">
      <c r="A1118" s="307"/>
      <c r="B1118" s="297" t="s">
        <v>745</v>
      </c>
      <c r="C1118" s="298"/>
      <c r="D1118" s="283"/>
      <c r="E1118" s="59"/>
      <c r="F1118" s="283"/>
    </row>
    <row r="1119" spans="1:6" ht="12" customHeight="1">
      <c r="A1119" s="338"/>
      <c r="B1119" s="360" t="s">
        <v>746</v>
      </c>
      <c r="C1119" s="294" t="s">
        <v>8</v>
      </c>
      <c r="D1119" s="283">
        <v>3</v>
      </c>
      <c r="E1119" s="59"/>
      <c r="F1119" s="281">
        <f>D1119*E1119</f>
        <v>0</v>
      </c>
    </row>
    <row r="1120" spans="1:6" ht="12" customHeight="1">
      <c r="A1120" s="338"/>
      <c r="B1120" s="297"/>
      <c r="C1120" s="294"/>
      <c r="D1120" s="281"/>
      <c r="E1120" s="60"/>
      <c r="F1120" s="303"/>
    </row>
    <row r="1121" spans="1:6" ht="12" customHeight="1">
      <c r="A1121" s="338" t="s">
        <v>761</v>
      </c>
      <c r="B1121" s="297" t="s">
        <v>194</v>
      </c>
      <c r="C1121" s="302"/>
      <c r="D1121" s="281"/>
      <c r="E1121" s="60"/>
      <c r="F1121" s="303"/>
    </row>
    <row r="1122" spans="1:6" ht="33.75">
      <c r="A1122" s="311"/>
      <c r="B1122" s="297" t="s">
        <v>743</v>
      </c>
      <c r="C1122" s="302"/>
      <c r="D1122" s="281"/>
      <c r="E1122" s="60"/>
      <c r="F1122" s="303"/>
    </row>
    <row r="1123" spans="1:6" ht="12" customHeight="1">
      <c r="A1123" s="311"/>
      <c r="B1123" s="297" t="s">
        <v>195</v>
      </c>
      <c r="C1123" s="302" t="s">
        <v>21</v>
      </c>
      <c r="D1123" s="340">
        <v>32</v>
      </c>
      <c r="E1123" s="54"/>
      <c r="F1123" s="281">
        <f>D1123*E1123</f>
        <v>0</v>
      </c>
    </row>
    <row r="1124" spans="1:6" ht="12" customHeight="1">
      <c r="A1124" s="338"/>
      <c r="B1124" s="297"/>
      <c r="C1124" s="302"/>
      <c r="D1124" s="281"/>
      <c r="E1124" s="60"/>
      <c r="F1124" s="303"/>
    </row>
    <row r="1125" spans="1:6" ht="12" customHeight="1">
      <c r="A1125" s="338"/>
      <c r="B1125" s="688" t="s">
        <v>762</v>
      </c>
      <c r="C1125" s="688"/>
      <c r="D1125" s="688"/>
      <c r="E1125" s="60"/>
      <c r="F1125" s="299">
        <f>SUM(F1088:F1124)</f>
        <v>0</v>
      </c>
    </row>
    <row r="1126" spans="1:6" ht="12" customHeight="1">
      <c r="A1126" s="307"/>
      <c r="B1126" s="297"/>
      <c r="C1126" s="294"/>
      <c r="D1126" s="283"/>
      <c r="E1126" s="59"/>
      <c r="F1126" s="283"/>
    </row>
    <row r="1127" spans="1:6" ht="12" customHeight="1">
      <c r="A1127" s="331" t="s">
        <v>16</v>
      </c>
      <c r="B1127" s="337" t="s">
        <v>75</v>
      </c>
      <c r="C1127" s="294"/>
      <c r="D1127" s="283"/>
      <c r="E1127" s="59"/>
      <c r="F1127" s="283"/>
    </row>
    <row r="1128" spans="1:6" ht="12" customHeight="1">
      <c r="A1128" s="307"/>
      <c r="B1128" s="297"/>
      <c r="C1128" s="294"/>
      <c r="D1128" s="283"/>
      <c r="E1128" s="59"/>
      <c r="F1128" s="283"/>
    </row>
    <row r="1129" spans="1:6" ht="12" customHeight="1">
      <c r="A1129" s="355" t="s">
        <v>763</v>
      </c>
      <c r="B1129" s="273" t="s">
        <v>76</v>
      </c>
      <c r="C1129" s="274"/>
      <c r="D1129" s="283"/>
      <c r="E1129" s="59"/>
      <c r="F1129" s="283"/>
    </row>
    <row r="1130" spans="1:6" ht="56.25">
      <c r="A1130" s="307"/>
      <c r="B1130" s="297" t="s">
        <v>298</v>
      </c>
      <c r="C1130" s="294"/>
      <c r="D1130" s="283"/>
      <c r="E1130" s="59"/>
      <c r="F1130" s="283"/>
    </row>
    <row r="1131" spans="1:6" ht="12" customHeight="1">
      <c r="A1131" s="307"/>
      <c r="B1131" s="297" t="s">
        <v>181</v>
      </c>
      <c r="C1131" s="298" t="s">
        <v>13</v>
      </c>
      <c r="D1131" s="283">
        <v>69</v>
      </c>
      <c r="E1131" s="59"/>
      <c r="F1131" s="281">
        <f>D1131*E1131</f>
        <v>0</v>
      </c>
    </row>
    <row r="1132" spans="1:6" ht="12" customHeight="1">
      <c r="A1132" s="307"/>
      <c r="B1132" s="297" t="s">
        <v>297</v>
      </c>
      <c r="C1132" s="298" t="s">
        <v>13</v>
      </c>
      <c r="D1132" s="283">
        <v>16</v>
      </c>
      <c r="E1132" s="59"/>
      <c r="F1132" s="281">
        <f>D1132*E1132</f>
        <v>0</v>
      </c>
    </row>
    <row r="1133" spans="1:6" ht="12" customHeight="1">
      <c r="A1133" s="342"/>
      <c r="B1133" s="297"/>
      <c r="C1133" s="298"/>
      <c r="D1133" s="340"/>
      <c r="E1133" s="54"/>
      <c r="F1133" s="340"/>
    </row>
    <row r="1134" spans="1:6" ht="12" customHeight="1">
      <c r="A1134" s="323" t="s">
        <v>768</v>
      </c>
      <c r="B1134" s="324" t="s">
        <v>314</v>
      </c>
      <c r="C1134" s="294"/>
      <c r="D1134" s="316"/>
      <c r="E1134" s="397"/>
      <c r="F1134" s="316"/>
    </row>
    <row r="1135" spans="1:6" ht="67.5">
      <c r="A1135" s="277"/>
      <c r="B1135" s="319" t="s">
        <v>315</v>
      </c>
      <c r="C1135" s="294"/>
      <c r="D1135" s="316"/>
      <c r="E1135" s="397"/>
      <c r="F1135" s="316"/>
    </row>
    <row r="1136" spans="1:6" ht="12" customHeight="1">
      <c r="A1136" s="277"/>
      <c r="B1136" s="297" t="s">
        <v>79</v>
      </c>
      <c r="C1136" s="294" t="s">
        <v>77</v>
      </c>
      <c r="D1136" s="361">
        <v>5</v>
      </c>
      <c r="E1136" s="406"/>
      <c r="F1136" s="281">
        <f>D1136*E1136</f>
        <v>0</v>
      </c>
    </row>
    <row r="1137" spans="1:6" ht="12" customHeight="1">
      <c r="A1137" s="342"/>
      <c r="B1137" s="297"/>
      <c r="C1137" s="298"/>
      <c r="D1137" s="340"/>
      <c r="E1137" s="54"/>
      <c r="F1137" s="340"/>
    </row>
    <row r="1138" spans="1:6" ht="12" customHeight="1">
      <c r="A1138" s="355" t="s">
        <v>920</v>
      </c>
      <c r="B1138" s="56" t="s">
        <v>747</v>
      </c>
      <c r="C1138" s="298"/>
      <c r="D1138" s="281"/>
      <c r="E1138" s="60"/>
      <c r="F1138" s="283"/>
    </row>
    <row r="1139" spans="1:6" ht="90.75" customHeight="1">
      <c r="A1139" s="320"/>
      <c r="B1139" s="57" t="s">
        <v>748</v>
      </c>
      <c r="C1139" s="298"/>
      <c r="D1139" s="281"/>
      <c r="E1139" s="60"/>
      <c r="F1139" s="283"/>
    </row>
    <row r="1140" spans="1:6" ht="12" customHeight="1">
      <c r="A1140" s="320"/>
      <c r="B1140" s="297" t="s">
        <v>23</v>
      </c>
      <c r="C1140" s="294" t="s">
        <v>8</v>
      </c>
      <c r="D1140" s="362">
        <v>6</v>
      </c>
      <c r="E1140" s="405"/>
      <c r="F1140" s="281">
        <f>D1140*E1140</f>
        <v>0</v>
      </c>
    </row>
    <row r="1141" spans="1:6" ht="12" customHeight="1">
      <c r="A1141" s="307"/>
      <c r="B1141" s="297"/>
      <c r="C1141" s="294"/>
      <c r="D1141" s="283"/>
      <c r="E1141" s="59"/>
      <c r="F1141" s="283"/>
    </row>
    <row r="1142" spans="1:6" ht="12" customHeight="1">
      <c r="A1142" s="293" t="s">
        <v>921</v>
      </c>
      <c r="B1142" s="56" t="s">
        <v>157</v>
      </c>
      <c r="C1142" s="274"/>
      <c r="D1142" s="283"/>
      <c r="E1142" s="59"/>
      <c r="F1142" s="283"/>
    </row>
    <row r="1143" spans="1:6" ht="22.5">
      <c r="A1143" s="307"/>
      <c r="B1143" s="297" t="s">
        <v>1037</v>
      </c>
      <c r="C1143" s="300"/>
      <c r="D1143" s="362"/>
      <c r="E1143" s="59"/>
      <c r="F1143" s="283"/>
    </row>
    <row r="1144" spans="1:6" ht="12" customHeight="1">
      <c r="A1144" s="307"/>
      <c r="B1144" s="297" t="s">
        <v>79</v>
      </c>
      <c r="C1144" s="294" t="s">
        <v>77</v>
      </c>
      <c r="D1144" s="362">
        <v>1</v>
      </c>
      <c r="E1144" s="59"/>
      <c r="F1144" s="281">
        <f>D1144*E1144</f>
        <v>0</v>
      </c>
    </row>
    <row r="1145" spans="1:6" ht="12" customHeight="1">
      <c r="A1145" s="307"/>
      <c r="B1145" s="297"/>
      <c r="C1145" s="294"/>
      <c r="D1145" s="283"/>
      <c r="E1145" s="59"/>
      <c r="F1145" s="283"/>
    </row>
    <row r="1146" spans="1:6" ht="12" customHeight="1">
      <c r="A1146" s="307"/>
      <c r="B1146" s="688" t="s">
        <v>773</v>
      </c>
      <c r="C1146" s="688"/>
      <c r="D1146" s="688"/>
      <c r="E1146" s="59"/>
      <c r="F1146" s="299">
        <f>SUM(F1128:F1145)</f>
        <v>0</v>
      </c>
    </row>
    <row r="1147" spans="1:6" ht="12" customHeight="1">
      <c r="A1147" s="307"/>
      <c r="B1147" s="297"/>
      <c r="C1147" s="294"/>
      <c r="D1147" s="283"/>
      <c r="E1147" s="59"/>
      <c r="F1147" s="283"/>
    </row>
    <row r="1148" spans="1:6" ht="12" customHeight="1">
      <c r="A1148" s="307"/>
      <c r="B1148" s="688" t="s">
        <v>922</v>
      </c>
      <c r="C1148" s="688"/>
      <c r="D1148" s="688"/>
      <c r="E1148" s="59"/>
      <c r="F1148" s="299">
        <f>SUM(F1125+F1146)</f>
        <v>0</v>
      </c>
    </row>
    <row r="1149" spans="1:6" ht="12" customHeight="1">
      <c r="A1149" s="307"/>
      <c r="B1149" s="297"/>
      <c r="C1149" s="294"/>
      <c r="D1149" s="283"/>
      <c r="E1149" s="59"/>
      <c r="F1149" s="283"/>
    </row>
    <row r="1150" spans="1:6" ht="12" customHeight="1">
      <c r="A1150" s="331" t="s">
        <v>37</v>
      </c>
      <c r="B1150" s="321" t="s">
        <v>749</v>
      </c>
      <c r="C1150" s="294"/>
      <c r="D1150" s="283"/>
      <c r="E1150" s="59"/>
      <c r="F1150" s="283"/>
    </row>
    <row r="1151" spans="1:6" ht="12" customHeight="1">
      <c r="A1151" s="307"/>
      <c r="B1151" s="297"/>
      <c r="C1151" s="294"/>
      <c r="D1151" s="283"/>
      <c r="E1151" s="59"/>
      <c r="F1151" s="283"/>
    </row>
    <row r="1152" spans="1:6" ht="12" customHeight="1">
      <c r="A1152" s="331" t="s">
        <v>10</v>
      </c>
      <c r="B1152" s="337" t="s">
        <v>31</v>
      </c>
      <c r="C1152" s="51"/>
      <c r="D1152" s="340"/>
      <c r="E1152" s="54"/>
      <c r="F1152" s="303"/>
    </row>
    <row r="1153" spans="1:6" ht="12" customHeight="1">
      <c r="A1153" s="338"/>
      <c r="B1153" s="292"/>
      <c r="C1153" s="51"/>
      <c r="D1153" s="340"/>
      <c r="E1153" s="54"/>
      <c r="F1153" s="303"/>
    </row>
    <row r="1154" spans="1:6" ht="12" customHeight="1">
      <c r="A1154" s="338" t="s">
        <v>923</v>
      </c>
      <c r="B1154" s="297" t="s">
        <v>153</v>
      </c>
      <c r="C1154" s="294"/>
      <c r="D1154" s="281"/>
      <c r="E1154" s="60"/>
      <c r="F1154" s="303"/>
    </row>
    <row r="1155" spans="1:6" ht="78.75">
      <c r="A1155" s="338"/>
      <c r="B1155" s="56" t="s">
        <v>1024</v>
      </c>
      <c r="C1155" s="294"/>
      <c r="D1155" s="281"/>
      <c r="E1155" s="60"/>
      <c r="F1155" s="303"/>
    </row>
    <row r="1156" spans="1:6" ht="12" customHeight="1">
      <c r="A1156" s="338"/>
      <c r="B1156" s="56" t="s">
        <v>73</v>
      </c>
      <c r="C1156" s="294" t="s">
        <v>21</v>
      </c>
      <c r="D1156" s="340">
        <v>39</v>
      </c>
      <c r="E1156" s="54"/>
      <c r="F1156" s="281">
        <f>D1156*E1156</f>
        <v>0</v>
      </c>
    </row>
    <row r="1157" spans="1:6" ht="12" customHeight="1">
      <c r="A1157" s="338"/>
      <c r="B1157" s="56" t="s">
        <v>74</v>
      </c>
      <c r="C1157" s="294" t="s">
        <v>21</v>
      </c>
      <c r="D1157" s="340">
        <v>9</v>
      </c>
      <c r="E1157" s="54"/>
      <c r="F1157" s="281">
        <f>D1157*E1157</f>
        <v>0</v>
      </c>
    </row>
    <row r="1158" spans="1:6" ht="12" customHeight="1">
      <c r="A1158" s="338"/>
      <c r="B1158" s="292"/>
      <c r="C1158" s="51"/>
      <c r="D1158" s="340"/>
      <c r="E1158" s="54"/>
      <c r="F1158" s="303"/>
    </row>
    <row r="1159" spans="1:6" ht="12" customHeight="1">
      <c r="A1159" s="338" t="s">
        <v>924</v>
      </c>
      <c r="B1159" s="297" t="s">
        <v>738</v>
      </c>
      <c r="C1159" s="294"/>
      <c r="D1159" s="281"/>
      <c r="E1159" s="60"/>
      <c r="F1159" s="303"/>
    </row>
    <row r="1160" spans="1:6" ht="56.25">
      <c r="A1160" s="338"/>
      <c r="B1160" s="56" t="s">
        <v>752</v>
      </c>
      <c r="C1160" s="294"/>
      <c r="D1160" s="281"/>
      <c r="E1160" s="60"/>
      <c r="F1160" s="303"/>
    </row>
    <row r="1161" spans="1:6" ht="12" customHeight="1">
      <c r="A1161" s="338"/>
      <c r="B1161" s="56" t="s">
        <v>73</v>
      </c>
      <c r="C1161" s="294" t="s">
        <v>21</v>
      </c>
      <c r="D1161" s="340">
        <v>8</v>
      </c>
      <c r="E1161" s="54"/>
      <c r="F1161" s="281">
        <f>D1161*E1161</f>
        <v>0</v>
      </c>
    </row>
    <row r="1162" spans="1:6" ht="12" customHeight="1">
      <c r="A1162" s="338"/>
      <c r="B1162" s="56" t="s">
        <v>74</v>
      </c>
      <c r="C1162" s="294" t="s">
        <v>21</v>
      </c>
      <c r="D1162" s="340">
        <v>2</v>
      </c>
      <c r="E1162" s="54"/>
      <c r="F1162" s="281">
        <f>D1162*E1162</f>
        <v>0</v>
      </c>
    </row>
    <row r="1163" spans="1:6" ht="12" customHeight="1">
      <c r="A1163" s="338"/>
      <c r="B1163" s="292"/>
      <c r="C1163" s="51"/>
      <c r="D1163" s="340"/>
      <c r="E1163" s="54"/>
      <c r="F1163" s="303"/>
    </row>
    <row r="1164" spans="1:6" ht="12" customHeight="1">
      <c r="A1164" s="338" t="s">
        <v>925</v>
      </c>
      <c r="B1164" s="297" t="s">
        <v>90</v>
      </c>
      <c r="C1164" s="294"/>
      <c r="D1164" s="281"/>
      <c r="E1164" s="60"/>
      <c r="F1164" s="303"/>
    </row>
    <row r="1165" spans="1:6" ht="33.75">
      <c r="A1165" s="338"/>
      <c r="B1165" s="56" t="s">
        <v>154</v>
      </c>
      <c r="C1165" s="294"/>
      <c r="D1165" s="281"/>
      <c r="E1165" s="60"/>
      <c r="F1165" s="303"/>
    </row>
    <row r="1166" spans="1:6" ht="12" customHeight="1">
      <c r="A1166" s="338"/>
      <c r="B1166" s="56" t="s">
        <v>145</v>
      </c>
      <c r="C1166" s="294" t="s">
        <v>2</v>
      </c>
      <c r="D1166" s="340">
        <v>40</v>
      </c>
      <c r="E1166" s="54"/>
      <c r="F1166" s="281">
        <f>D1166*E1166</f>
        <v>0</v>
      </c>
    </row>
    <row r="1167" spans="1:6" ht="12" customHeight="1">
      <c r="A1167" s="338"/>
      <c r="B1167" s="297"/>
      <c r="C1167" s="294"/>
      <c r="D1167" s="281"/>
      <c r="E1167" s="60"/>
      <c r="F1167" s="303"/>
    </row>
    <row r="1168" spans="1:6" ht="12" customHeight="1">
      <c r="A1168" s="338" t="s">
        <v>926</v>
      </c>
      <c r="B1168" s="297" t="s">
        <v>155</v>
      </c>
      <c r="C1168" s="294"/>
      <c r="D1168" s="281"/>
      <c r="E1168" s="60"/>
      <c r="F1168" s="303"/>
    </row>
    <row r="1169" spans="1:6" ht="22.5">
      <c r="A1169" s="338"/>
      <c r="B1169" s="56" t="s">
        <v>739</v>
      </c>
      <c r="C1169" s="294"/>
      <c r="D1169" s="281"/>
      <c r="E1169" s="60"/>
      <c r="F1169" s="303"/>
    </row>
    <row r="1170" spans="1:6" ht="12" customHeight="1">
      <c r="A1170" s="338"/>
      <c r="B1170" s="292" t="s">
        <v>149</v>
      </c>
      <c r="C1170" s="51" t="s">
        <v>21</v>
      </c>
      <c r="D1170" s="340">
        <v>4</v>
      </c>
      <c r="E1170" s="54"/>
      <c r="F1170" s="281">
        <f>D1170*E1170</f>
        <v>0</v>
      </c>
    </row>
    <row r="1171" spans="1:6" ht="12" customHeight="1">
      <c r="A1171" s="338"/>
      <c r="B1171" s="297"/>
      <c r="C1171" s="294"/>
      <c r="D1171" s="281"/>
      <c r="E1171" s="60"/>
      <c r="F1171" s="303"/>
    </row>
    <row r="1172" spans="1:6" ht="12" customHeight="1">
      <c r="A1172" s="338" t="s">
        <v>927</v>
      </c>
      <c r="B1172" s="297" t="s">
        <v>740</v>
      </c>
      <c r="C1172" s="51"/>
      <c r="D1172" s="281"/>
      <c r="E1172" s="60"/>
      <c r="F1172" s="303"/>
    </row>
    <row r="1173" spans="1:6" ht="68.25" customHeight="1">
      <c r="A1173" s="338"/>
      <c r="B1173" s="292" t="s">
        <v>756</v>
      </c>
      <c r="C1173" s="51"/>
      <c r="D1173" s="281"/>
      <c r="E1173" s="60"/>
      <c r="F1173" s="303"/>
    </row>
    <row r="1174" spans="1:6" ht="12" customHeight="1">
      <c r="A1174" s="338"/>
      <c r="B1174" s="292" t="s">
        <v>149</v>
      </c>
      <c r="C1174" s="51" t="s">
        <v>21</v>
      </c>
      <c r="D1174" s="340">
        <v>12</v>
      </c>
      <c r="E1174" s="54"/>
      <c r="F1174" s="281">
        <f>D1174*E1174</f>
        <v>0</v>
      </c>
    </row>
    <row r="1175" spans="1:6" ht="12" customHeight="1">
      <c r="A1175" s="338"/>
      <c r="B1175" s="297"/>
      <c r="C1175" s="294"/>
      <c r="D1175" s="281"/>
      <c r="E1175" s="60"/>
      <c r="F1175" s="303"/>
    </row>
    <row r="1176" spans="1:6" ht="12" customHeight="1">
      <c r="A1176" s="338" t="s">
        <v>928</v>
      </c>
      <c r="B1176" s="297" t="s">
        <v>200</v>
      </c>
      <c r="C1176" s="294"/>
      <c r="D1176" s="281"/>
      <c r="E1176" s="60"/>
      <c r="F1176" s="303"/>
    </row>
    <row r="1177" spans="1:6" ht="33.75">
      <c r="A1177" s="338"/>
      <c r="B1177" s="56" t="s">
        <v>742</v>
      </c>
      <c r="C1177" s="294"/>
      <c r="D1177" s="281"/>
      <c r="E1177" s="60"/>
      <c r="F1177" s="303"/>
    </row>
    <row r="1178" spans="1:6" ht="12" customHeight="1">
      <c r="A1178" s="338"/>
      <c r="B1178" s="56" t="s">
        <v>146</v>
      </c>
      <c r="C1178" s="294" t="s">
        <v>21</v>
      </c>
      <c r="D1178" s="340">
        <v>42</v>
      </c>
      <c r="E1178" s="54"/>
      <c r="F1178" s="281">
        <f>D1178*E1178</f>
        <v>0</v>
      </c>
    </row>
    <row r="1179" spans="1:6" ht="12" customHeight="1">
      <c r="A1179" s="338"/>
      <c r="B1179" s="297"/>
      <c r="C1179" s="294"/>
      <c r="D1179" s="281"/>
      <c r="E1179" s="60"/>
      <c r="F1179" s="303"/>
    </row>
    <row r="1180" spans="1:6" ht="12" customHeight="1">
      <c r="A1180" s="338" t="s">
        <v>929</v>
      </c>
      <c r="B1180" s="344" t="s">
        <v>759</v>
      </c>
      <c r="C1180" s="302"/>
      <c r="D1180" s="283"/>
      <c r="E1180" s="59"/>
      <c r="F1180" s="303"/>
    </row>
    <row r="1181" spans="1:6" ht="125.25" customHeight="1">
      <c r="A1181" s="338"/>
      <c r="B1181" s="297" t="s">
        <v>760</v>
      </c>
      <c r="C1181" s="302"/>
      <c r="D1181" s="283"/>
      <c r="E1181" s="59"/>
      <c r="F1181" s="303"/>
    </row>
    <row r="1182" spans="1:6" ht="12" customHeight="1">
      <c r="A1182" s="338"/>
      <c r="B1182" s="344" t="s">
        <v>79</v>
      </c>
      <c r="C1182" s="339" t="s">
        <v>77</v>
      </c>
      <c r="D1182" s="283">
        <v>1</v>
      </c>
      <c r="E1182" s="59"/>
      <c r="F1182" s="281">
        <f>D1182*E1182</f>
        <v>0</v>
      </c>
    </row>
    <row r="1183" spans="1:6" ht="12" customHeight="1">
      <c r="A1183" s="338"/>
      <c r="B1183" s="297"/>
      <c r="C1183" s="294"/>
      <c r="D1183" s="281"/>
      <c r="E1183" s="60"/>
      <c r="F1183" s="303"/>
    </row>
    <row r="1184" spans="1:6" ht="12" customHeight="1">
      <c r="A1184" s="338" t="s">
        <v>930</v>
      </c>
      <c r="B1184" s="297" t="s">
        <v>194</v>
      </c>
      <c r="C1184" s="302"/>
      <c r="D1184" s="281"/>
      <c r="E1184" s="60"/>
      <c r="F1184" s="303"/>
    </row>
    <row r="1185" spans="1:6" ht="33.75">
      <c r="A1185" s="311"/>
      <c r="B1185" s="297" t="s">
        <v>743</v>
      </c>
      <c r="C1185" s="302"/>
      <c r="D1185" s="281"/>
      <c r="E1185" s="60"/>
      <c r="F1185" s="303"/>
    </row>
    <row r="1186" spans="1:6" ht="12" customHeight="1">
      <c r="A1186" s="311"/>
      <c r="B1186" s="297" t="s">
        <v>195</v>
      </c>
      <c r="C1186" s="302" t="s">
        <v>21</v>
      </c>
      <c r="D1186" s="340">
        <v>16</v>
      </c>
      <c r="E1186" s="54"/>
      <c r="F1186" s="281">
        <f>D1186*E1186</f>
        <v>0</v>
      </c>
    </row>
    <row r="1187" spans="1:6" ht="12" customHeight="1">
      <c r="A1187" s="338"/>
      <c r="B1187" s="297"/>
      <c r="C1187" s="302"/>
      <c r="D1187" s="281"/>
      <c r="E1187" s="60"/>
      <c r="F1187" s="303"/>
    </row>
    <row r="1188" spans="1:6" ht="12" customHeight="1">
      <c r="A1188" s="338"/>
      <c r="B1188" s="688" t="s">
        <v>931</v>
      </c>
      <c r="C1188" s="688"/>
      <c r="D1188" s="688"/>
      <c r="E1188" s="60"/>
      <c r="F1188" s="299">
        <f>SUM(F1153:F1187)</f>
        <v>0</v>
      </c>
    </row>
    <row r="1189" spans="1:6" ht="12" customHeight="1">
      <c r="A1189" s="307"/>
      <c r="B1189" s="297"/>
      <c r="C1189" s="294"/>
      <c r="D1189" s="283"/>
      <c r="E1189" s="59"/>
      <c r="F1189" s="283"/>
    </row>
    <row r="1190" spans="1:6" ht="12" customHeight="1">
      <c r="A1190" s="331" t="s">
        <v>11</v>
      </c>
      <c r="B1190" s="337" t="s">
        <v>75</v>
      </c>
      <c r="C1190" s="302"/>
      <c r="D1190" s="283"/>
      <c r="E1190" s="59"/>
      <c r="F1190" s="303"/>
    </row>
    <row r="1191" spans="1:6" ht="12" customHeight="1">
      <c r="A1191" s="338"/>
      <c r="B1191" s="297"/>
      <c r="C1191" s="302"/>
      <c r="D1191" s="283"/>
      <c r="E1191" s="59"/>
      <c r="F1191" s="303"/>
    </row>
    <row r="1192" spans="1:6" ht="12" customHeight="1">
      <c r="A1192" s="338" t="s">
        <v>932</v>
      </c>
      <c r="B1192" s="297" t="s">
        <v>764</v>
      </c>
      <c r="C1192" s="353"/>
      <c r="D1192" s="354"/>
      <c r="E1192" s="404"/>
      <c r="F1192" s="303"/>
    </row>
    <row r="1193" spans="1:6" ht="90">
      <c r="A1193" s="338"/>
      <c r="B1193" s="297" t="s">
        <v>765</v>
      </c>
      <c r="C1193" s="353"/>
      <c r="D1193" s="354"/>
      <c r="E1193" s="404"/>
      <c r="F1193" s="303"/>
    </row>
    <row r="1194" spans="1:6" ht="12" customHeight="1">
      <c r="A1194" s="338"/>
      <c r="B1194" s="344" t="s">
        <v>78</v>
      </c>
      <c r="C1194" s="339" t="s">
        <v>116</v>
      </c>
      <c r="D1194" s="283">
        <v>50</v>
      </c>
      <c r="E1194" s="59"/>
      <c r="F1194" s="281">
        <f>D1194*E1194</f>
        <v>0</v>
      </c>
    </row>
    <row r="1195" spans="1:6" ht="12" customHeight="1">
      <c r="A1195" s="338"/>
      <c r="B1195" s="344" t="s">
        <v>102</v>
      </c>
      <c r="C1195" s="339" t="s">
        <v>116</v>
      </c>
      <c r="D1195" s="283">
        <v>4</v>
      </c>
      <c r="E1195" s="59"/>
      <c r="F1195" s="281">
        <f>D1195*E1195</f>
        <v>0</v>
      </c>
    </row>
    <row r="1196" spans="1:6" ht="12" customHeight="1">
      <c r="A1196" s="307"/>
      <c r="B1196" s="297"/>
      <c r="C1196" s="294"/>
      <c r="D1196" s="283"/>
      <c r="E1196" s="59"/>
      <c r="F1196" s="283"/>
    </row>
    <row r="1197" spans="1:6" ht="12" customHeight="1">
      <c r="A1197" s="338" t="s">
        <v>933</v>
      </c>
      <c r="B1197" s="297" t="s">
        <v>766</v>
      </c>
      <c r="C1197" s="302"/>
      <c r="D1197" s="283"/>
      <c r="E1197" s="59"/>
      <c r="F1197" s="303"/>
    </row>
    <row r="1198" spans="1:6" ht="33.75" customHeight="1">
      <c r="A1198" s="338"/>
      <c r="B1198" s="297" t="s">
        <v>767</v>
      </c>
      <c r="C1198" s="302"/>
      <c r="D1198" s="283"/>
      <c r="E1198" s="59"/>
      <c r="F1198" s="303"/>
    </row>
    <row r="1199" spans="1:6" ht="12" customHeight="1">
      <c r="A1199" s="338"/>
      <c r="B1199" s="309" t="s">
        <v>769</v>
      </c>
      <c r="C1199" s="302" t="s">
        <v>101</v>
      </c>
      <c r="D1199" s="283">
        <v>1</v>
      </c>
      <c r="E1199" s="59"/>
      <c r="F1199" s="281">
        <f>D1199*E1199</f>
        <v>0</v>
      </c>
    </row>
    <row r="1200" spans="1:6" ht="12" customHeight="1">
      <c r="A1200" s="338"/>
      <c r="B1200" s="309" t="s">
        <v>770</v>
      </c>
      <c r="C1200" s="302" t="s">
        <v>101</v>
      </c>
      <c r="D1200" s="283">
        <v>1</v>
      </c>
      <c r="E1200" s="59"/>
      <c r="F1200" s="281">
        <f>D1200*E1200</f>
        <v>0</v>
      </c>
    </row>
    <row r="1201" spans="1:6" ht="12" customHeight="1">
      <c r="A1201" s="338"/>
      <c r="B1201" s="309" t="s">
        <v>771</v>
      </c>
      <c r="C1201" s="302" t="s">
        <v>101</v>
      </c>
      <c r="D1201" s="283">
        <v>1</v>
      </c>
      <c r="E1201" s="59"/>
      <c r="F1201" s="281">
        <f>D1201*E1201</f>
        <v>0</v>
      </c>
    </row>
    <row r="1202" spans="1:6" ht="12" customHeight="1">
      <c r="A1202" s="338"/>
      <c r="B1202" s="309" t="s">
        <v>772</v>
      </c>
      <c r="C1202" s="302" t="s">
        <v>101</v>
      </c>
      <c r="D1202" s="283">
        <v>1</v>
      </c>
      <c r="E1202" s="59"/>
      <c r="F1202" s="281">
        <f>D1202*E1202</f>
        <v>0</v>
      </c>
    </row>
    <row r="1203" spans="1:6" ht="12" customHeight="1">
      <c r="A1203" s="307"/>
      <c r="B1203" s="297"/>
      <c r="C1203" s="294"/>
      <c r="D1203" s="283"/>
      <c r="E1203" s="59"/>
      <c r="F1203" s="283"/>
    </row>
    <row r="1204" spans="1:6" ht="12" customHeight="1">
      <c r="A1204" s="338"/>
      <c r="B1204" s="688" t="s">
        <v>934</v>
      </c>
      <c r="C1204" s="688"/>
      <c r="D1204" s="688"/>
      <c r="E1204" s="60"/>
      <c r="F1204" s="299">
        <f>SUM(F1190:F1203)</f>
        <v>0</v>
      </c>
    </row>
    <row r="1205" spans="1:6" ht="12" customHeight="1">
      <c r="A1205" s="307"/>
      <c r="B1205" s="297"/>
      <c r="C1205" s="294"/>
      <c r="D1205" s="283"/>
      <c r="E1205" s="59"/>
      <c r="F1205" s="283"/>
    </row>
    <row r="1206" spans="1:6" ht="12" customHeight="1">
      <c r="A1206" s="338"/>
      <c r="B1206" s="688" t="s">
        <v>935</v>
      </c>
      <c r="C1206" s="688"/>
      <c r="D1206" s="688"/>
      <c r="E1206" s="54"/>
      <c r="F1206" s="299">
        <f>F1188+F1204</f>
        <v>0</v>
      </c>
    </row>
    <row r="1207" spans="1:6" ht="12" customHeight="1">
      <c r="A1207" s="307"/>
      <c r="B1207" s="297"/>
      <c r="C1207" s="294"/>
      <c r="D1207" s="283"/>
      <c r="E1207" s="59"/>
      <c r="F1207" s="283"/>
    </row>
    <row r="1208" spans="1:6" ht="12" customHeight="1">
      <c r="A1208" s="331" t="s">
        <v>43</v>
      </c>
      <c r="B1208" s="337" t="s">
        <v>158</v>
      </c>
      <c r="C1208" s="294"/>
      <c r="D1208" s="283"/>
      <c r="E1208" s="59"/>
      <c r="F1208" s="283"/>
    </row>
    <row r="1209" spans="1:6" ht="12" customHeight="1">
      <c r="A1209" s="307"/>
      <c r="B1209" s="297"/>
      <c r="C1209" s="294"/>
      <c r="D1209" s="283"/>
      <c r="E1209" s="59"/>
      <c r="F1209" s="283"/>
    </row>
    <row r="1210" spans="1:6" ht="12" customHeight="1">
      <c r="A1210" s="338" t="s">
        <v>45</v>
      </c>
      <c r="B1210" s="61" t="s">
        <v>76</v>
      </c>
      <c r="C1210" s="339"/>
      <c r="D1210" s="340"/>
      <c r="E1210" s="54"/>
      <c r="F1210" s="303"/>
    </row>
    <row r="1211" spans="1:6" ht="67.5">
      <c r="A1211" s="338"/>
      <c r="B1211" s="344" t="s">
        <v>774</v>
      </c>
      <c r="C1211" s="339"/>
      <c r="D1211" s="340"/>
      <c r="E1211" s="54"/>
      <c r="F1211" s="303"/>
    </row>
    <row r="1212" spans="1:6">
      <c r="A1212" s="338"/>
      <c r="B1212" s="56" t="s">
        <v>159</v>
      </c>
      <c r="C1212" s="294" t="s">
        <v>116</v>
      </c>
      <c r="D1212" s="283">
        <v>95</v>
      </c>
      <c r="E1212" s="59"/>
      <c r="F1212" s="281">
        <f>D1212*E1212</f>
        <v>0</v>
      </c>
    </row>
    <row r="1213" spans="1:6">
      <c r="A1213" s="338"/>
      <c r="B1213" s="56" t="s">
        <v>300</v>
      </c>
      <c r="C1213" s="294" t="s">
        <v>116</v>
      </c>
      <c r="D1213" s="283">
        <v>13</v>
      </c>
      <c r="E1213" s="59"/>
      <c r="F1213" s="281">
        <f>D1213*E1213</f>
        <v>0</v>
      </c>
    </row>
    <row r="1214" spans="1:6" ht="12" customHeight="1">
      <c r="A1214" s="338"/>
      <c r="B1214" s="56" t="s">
        <v>160</v>
      </c>
      <c r="C1214" s="294" t="s">
        <v>116</v>
      </c>
      <c r="D1214" s="283">
        <v>71</v>
      </c>
      <c r="E1214" s="59"/>
      <c r="F1214" s="281">
        <f>D1214*E1214</f>
        <v>0</v>
      </c>
    </row>
    <row r="1215" spans="1:6" ht="12" customHeight="1">
      <c r="A1215" s="307"/>
      <c r="B1215" s="297"/>
      <c r="C1215" s="294"/>
      <c r="D1215" s="283"/>
      <c r="E1215" s="59"/>
      <c r="F1215" s="283"/>
    </row>
    <row r="1216" spans="1:6">
      <c r="A1216" s="338" t="s">
        <v>46</v>
      </c>
      <c r="B1216" s="61" t="s">
        <v>183</v>
      </c>
      <c r="C1216" s="363"/>
      <c r="D1216" s="364"/>
      <c r="E1216" s="407"/>
      <c r="F1216" s="303"/>
    </row>
    <row r="1217" spans="1:6" ht="33.75">
      <c r="A1217" s="338"/>
      <c r="B1217" s="344" t="s">
        <v>182</v>
      </c>
      <c r="C1217" s="365"/>
      <c r="D1217" s="364"/>
      <c r="E1217" s="407"/>
      <c r="F1217" s="303"/>
    </row>
    <row r="1218" spans="1:6" ht="12" customHeight="1">
      <c r="A1218" s="338"/>
      <c r="B1218" s="56" t="s">
        <v>159</v>
      </c>
      <c r="C1218" s="294" t="s">
        <v>8</v>
      </c>
      <c r="D1218" s="283">
        <v>4</v>
      </c>
      <c r="E1218" s="59"/>
      <c r="F1218" s="281">
        <f>D1218*E1218</f>
        <v>0</v>
      </c>
    </row>
    <row r="1219" spans="1:6" ht="12" customHeight="1">
      <c r="A1219" s="307"/>
      <c r="B1219" s="297"/>
      <c r="C1219" s="294"/>
      <c r="D1219" s="283"/>
      <c r="E1219" s="59"/>
      <c r="F1219" s="283"/>
    </row>
    <row r="1220" spans="1:6" ht="12" customHeight="1">
      <c r="A1220" s="338" t="s">
        <v>47</v>
      </c>
      <c r="B1220" s="61" t="s">
        <v>161</v>
      </c>
      <c r="C1220" s="339"/>
      <c r="D1220" s="340"/>
      <c r="E1220" s="54"/>
      <c r="F1220" s="303"/>
    </row>
    <row r="1221" spans="1:6" ht="34.5" customHeight="1">
      <c r="A1221" s="338"/>
      <c r="B1221" s="344" t="s">
        <v>775</v>
      </c>
      <c r="C1221" s="339"/>
      <c r="D1221" s="340"/>
      <c r="E1221" s="54"/>
      <c r="F1221" s="303"/>
    </row>
    <row r="1222" spans="1:6" ht="12" customHeight="1">
      <c r="A1222" s="338"/>
      <c r="B1222" s="344" t="s">
        <v>185</v>
      </c>
      <c r="C1222" s="339" t="s">
        <v>101</v>
      </c>
      <c r="D1222" s="283">
        <v>6</v>
      </c>
      <c r="E1222" s="59"/>
      <c r="F1222" s="281">
        <f>D1222*E1222</f>
        <v>0</v>
      </c>
    </row>
    <row r="1223" spans="1:6" ht="12" customHeight="1">
      <c r="A1223" s="338"/>
      <c r="B1223" s="344"/>
      <c r="C1223" s="339"/>
      <c r="D1223" s="283"/>
      <c r="E1223" s="59"/>
      <c r="F1223" s="281"/>
    </row>
    <row r="1224" spans="1:6" ht="12" customHeight="1">
      <c r="A1224" s="338" t="s">
        <v>48</v>
      </c>
      <c r="B1224" s="61" t="s">
        <v>936</v>
      </c>
      <c r="C1224" s="339"/>
      <c r="D1224" s="340"/>
      <c r="E1224" s="54"/>
      <c r="F1224" s="303"/>
    </row>
    <row r="1225" spans="1:6" ht="33.75">
      <c r="A1225" s="338"/>
      <c r="B1225" s="344" t="s">
        <v>937</v>
      </c>
      <c r="C1225" s="339"/>
      <c r="D1225" s="340"/>
      <c r="E1225" s="54"/>
      <c r="F1225" s="303"/>
    </row>
    <row r="1226" spans="1:6" ht="12" customHeight="1">
      <c r="A1226" s="338"/>
      <c r="B1226" s="344" t="s">
        <v>23</v>
      </c>
      <c r="C1226" s="339" t="s">
        <v>101</v>
      </c>
      <c r="D1226" s="283">
        <v>6</v>
      </c>
      <c r="E1226" s="59"/>
      <c r="F1226" s="281">
        <f>D1226*E1226</f>
        <v>0</v>
      </c>
    </row>
    <row r="1227" spans="1:6" ht="12" customHeight="1">
      <c r="A1227" s="307"/>
      <c r="B1227" s="297"/>
      <c r="C1227" s="294"/>
      <c r="D1227" s="283"/>
      <c r="E1227" s="59"/>
      <c r="F1227" s="283"/>
    </row>
    <row r="1228" spans="1:6" ht="12" customHeight="1">
      <c r="A1228" s="338" t="s">
        <v>84</v>
      </c>
      <c r="B1228" s="61" t="s">
        <v>776</v>
      </c>
      <c r="C1228" s="339"/>
      <c r="D1228" s="283"/>
      <c r="E1228" s="59"/>
      <c r="F1228" s="303"/>
    </row>
    <row r="1229" spans="1:6" ht="171" customHeight="1">
      <c r="A1229" s="338"/>
      <c r="B1229" s="344" t="s">
        <v>778</v>
      </c>
      <c r="C1229" s="339"/>
      <c r="D1229" s="283"/>
      <c r="E1229" s="59"/>
      <c r="F1229" s="303"/>
    </row>
    <row r="1230" spans="1:6" ht="12" customHeight="1">
      <c r="A1230" s="338"/>
      <c r="B1230" s="344" t="s">
        <v>777</v>
      </c>
      <c r="C1230" s="339" t="s">
        <v>116</v>
      </c>
      <c r="D1230" s="283">
        <v>5</v>
      </c>
      <c r="E1230" s="59"/>
      <c r="F1230" s="281">
        <f>D1230*E1230</f>
        <v>0</v>
      </c>
    </row>
    <row r="1231" spans="1:6" ht="12" customHeight="1">
      <c r="A1231" s="307"/>
      <c r="B1231" s="297"/>
      <c r="C1231" s="294"/>
      <c r="D1231" s="283"/>
      <c r="E1231" s="59"/>
      <c r="F1231" s="283"/>
    </row>
    <row r="1232" spans="1:6" ht="12" customHeight="1">
      <c r="A1232" s="342" t="s">
        <v>85</v>
      </c>
      <c r="B1232" s="56" t="s">
        <v>779</v>
      </c>
      <c r="C1232" s="294"/>
      <c r="D1232" s="340"/>
      <c r="E1232" s="54"/>
      <c r="F1232" s="340"/>
    </row>
    <row r="1233" spans="1:6" ht="67.5">
      <c r="A1233" s="342"/>
      <c r="B1233" s="366" t="s">
        <v>780</v>
      </c>
      <c r="C1233" s="294"/>
      <c r="D1233" s="340"/>
      <c r="E1233" s="54"/>
      <c r="F1233" s="340"/>
    </row>
    <row r="1234" spans="1:6" ht="12" customHeight="1">
      <c r="A1234" s="342"/>
      <c r="B1234" s="56" t="s">
        <v>23</v>
      </c>
      <c r="C1234" s="315"/>
      <c r="D1234" s="315"/>
      <c r="E1234" s="55"/>
      <c r="F1234" s="315"/>
    </row>
    <row r="1235" spans="1:6" ht="12" customHeight="1">
      <c r="A1235" s="342"/>
      <c r="B1235" s="56" t="s">
        <v>939</v>
      </c>
      <c r="C1235" s="294" t="s">
        <v>101</v>
      </c>
      <c r="D1235" s="283">
        <v>3</v>
      </c>
      <c r="E1235" s="59"/>
      <c r="F1235" s="281">
        <f>D1235*E1235</f>
        <v>0</v>
      </c>
    </row>
    <row r="1236" spans="1:6" ht="12" customHeight="1">
      <c r="A1236" s="307"/>
      <c r="B1236" s="297"/>
      <c r="C1236" s="294"/>
      <c r="D1236" s="283"/>
      <c r="E1236" s="59"/>
      <c r="F1236" s="283"/>
    </row>
    <row r="1237" spans="1:6" ht="12" customHeight="1">
      <c r="A1237" s="338"/>
      <c r="B1237" s="688" t="s">
        <v>938</v>
      </c>
      <c r="C1237" s="688"/>
      <c r="D1237" s="688"/>
      <c r="E1237" s="54"/>
      <c r="F1237" s="299">
        <f>SUM(F1209:F1236)</f>
        <v>0</v>
      </c>
    </row>
    <row r="1238" spans="1:6" ht="12" customHeight="1">
      <c r="A1238" s="338"/>
      <c r="B1238" s="301"/>
      <c r="C1238" s="301"/>
      <c r="D1238" s="301"/>
      <c r="E1238" s="54"/>
      <c r="F1238" s="299"/>
    </row>
    <row r="1239" spans="1:6" ht="12" customHeight="1">
      <c r="A1239" s="331" t="s">
        <v>49</v>
      </c>
      <c r="B1239" s="337" t="s">
        <v>781</v>
      </c>
      <c r="C1239" s="301"/>
      <c r="D1239" s="301"/>
      <c r="E1239" s="54"/>
      <c r="F1239" s="299"/>
    </row>
    <row r="1240" spans="1:6" ht="12" customHeight="1">
      <c r="A1240" s="338"/>
      <c r="B1240" s="301"/>
      <c r="C1240" s="301"/>
      <c r="D1240" s="301"/>
      <c r="E1240" s="54"/>
      <c r="F1240" s="299"/>
    </row>
    <row r="1241" spans="1:6" ht="12" customHeight="1">
      <c r="A1241" s="338" t="s">
        <v>51</v>
      </c>
      <c r="B1241" s="61" t="s">
        <v>103</v>
      </c>
      <c r="C1241" s="339"/>
      <c r="D1241" s="340"/>
      <c r="E1241" s="54"/>
      <c r="F1241" s="303"/>
    </row>
    <row r="1242" spans="1:6" ht="93" customHeight="1">
      <c r="A1242" s="338"/>
      <c r="B1242" s="344" t="s">
        <v>782</v>
      </c>
      <c r="C1242" s="339"/>
      <c r="D1242" s="340"/>
      <c r="E1242" s="54"/>
      <c r="F1242" s="303"/>
    </row>
    <row r="1243" spans="1:6" ht="12" customHeight="1">
      <c r="A1243" s="338"/>
      <c r="B1243" s="56" t="s">
        <v>104</v>
      </c>
      <c r="C1243" s="339" t="s">
        <v>116</v>
      </c>
      <c r="D1243" s="283">
        <v>260</v>
      </c>
      <c r="E1243" s="59"/>
      <c r="F1243" s="281">
        <f>D1243*E1243</f>
        <v>0</v>
      </c>
    </row>
    <row r="1244" spans="1:6" ht="12" customHeight="1">
      <c r="A1244" s="338"/>
      <c r="B1244" s="56" t="s">
        <v>102</v>
      </c>
      <c r="C1244" s="339" t="s">
        <v>116</v>
      </c>
      <c r="D1244" s="283">
        <v>40</v>
      </c>
      <c r="E1244" s="59"/>
      <c r="F1244" s="281">
        <f>D1244*E1244</f>
        <v>0</v>
      </c>
    </row>
    <row r="1245" spans="1:6" ht="12" customHeight="1">
      <c r="A1245" s="338"/>
      <c r="B1245" s="56" t="s">
        <v>78</v>
      </c>
      <c r="C1245" s="339" t="s">
        <v>116</v>
      </c>
      <c r="D1245" s="283">
        <v>48</v>
      </c>
      <c r="E1245" s="59"/>
      <c r="F1245" s="281">
        <f>D1245*E1245</f>
        <v>0</v>
      </c>
    </row>
    <row r="1246" spans="1:6" ht="12" customHeight="1">
      <c r="A1246" s="338"/>
      <c r="B1246" s="301"/>
      <c r="C1246" s="301"/>
      <c r="D1246" s="301"/>
      <c r="E1246" s="54"/>
      <c r="F1246" s="299"/>
    </row>
    <row r="1247" spans="1:6" ht="12" customHeight="1">
      <c r="A1247" s="338" t="s">
        <v>57</v>
      </c>
      <c r="B1247" s="61" t="s">
        <v>162</v>
      </c>
      <c r="C1247" s="339"/>
      <c r="D1247" s="340"/>
      <c r="E1247" s="54"/>
      <c r="F1247" s="303"/>
    </row>
    <row r="1248" spans="1:6" ht="33.75">
      <c r="A1248" s="338"/>
      <c r="B1248" s="344" t="s">
        <v>163</v>
      </c>
      <c r="C1248" s="339"/>
      <c r="D1248" s="340"/>
      <c r="E1248" s="54"/>
      <c r="F1248" s="303"/>
    </row>
    <row r="1249" spans="1:6" ht="12" customHeight="1">
      <c r="A1249" s="338"/>
      <c r="B1249" s="56" t="s">
        <v>104</v>
      </c>
      <c r="C1249" s="339" t="s">
        <v>8</v>
      </c>
      <c r="D1249" s="283">
        <v>18</v>
      </c>
      <c r="E1249" s="59"/>
      <c r="F1249" s="281">
        <f>D1249*E1249</f>
        <v>0</v>
      </c>
    </row>
    <row r="1250" spans="1:6" ht="12" customHeight="1">
      <c r="A1250" s="338"/>
      <c r="B1250" s="56" t="s">
        <v>102</v>
      </c>
      <c r="C1250" s="339" t="s">
        <v>8</v>
      </c>
      <c r="D1250" s="283">
        <v>3</v>
      </c>
      <c r="E1250" s="59"/>
      <c r="F1250" s="281">
        <f>D1250*E1250</f>
        <v>0</v>
      </c>
    </row>
    <row r="1251" spans="1:6" ht="12" customHeight="1">
      <c r="A1251" s="338"/>
      <c r="B1251" s="297"/>
      <c r="C1251" s="294"/>
      <c r="D1251" s="283"/>
      <c r="E1251" s="59"/>
      <c r="F1251" s="303"/>
    </row>
    <row r="1252" spans="1:6" ht="12" customHeight="1">
      <c r="A1252" s="338" t="s">
        <v>62</v>
      </c>
      <c r="B1252" s="61" t="s">
        <v>783</v>
      </c>
      <c r="C1252" s="339"/>
      <c r="D1252" s="340"/>
      <c r="E1252" s="54"/>
      <c r="F1252" s="303"/>
    </row>
    <row r="1253" spans="1:6" ht="33.75">
      <c r="A1253" s="338"/>
      <c r="B1253" s="344" t="s">
        <v>784</v>
      </c>
      <c r="C1253" s="339"/>
      <c r="D1253" s="340"/>
      <c r="E1253" s="54"/>
      <c r="F1253" s="303"/>
    </row>
    <row r="1254" spans="1:6" ht="12" customHeight="1">
      <c r="A1254" s="338"/>
      <c r="B1254" s="56" t="s">
        <v>104</v>
      </c>
      <c r="C1254" s="339" t="s">
        <v>8</v>
      </c>
      <c r="D1254" s="283">
        <v>5</v>
      </c>
      <c r="E1254" s="59"/>
      <c r="F1254" s="281">
        <f>D1254*E1254</f>
        <v>0</v>
      </c>
    </row>
    <row r="1255" spans="1:6" ht="12" customHeight="1">
      <c r="A1255" s="338"/>
      <c r="B1255" s="56"/>
      <c r="C1255" s="339"/>
      <c r="D1255" s="283"/>
      <c r="E1255" s="59"/>
      <c r="F1255" s="281"/>
    </row>
    <row r="1256" spans="1:6" ht="12" customHeight="1">
      <c r="A1256" s="338" t="s">
        <v>63</v>
      </c>
      <c r="B1256" s="61" t="s">
        <v>940</v>
      </c>
      <c r="C1256" s="339"/>
      <c r="D1256" s="283"/>
      <c r="E1256" s="59"/>
      <c r="F1256" s="281"/>
    </row>
    <row r="1257" spans="1:6" ht="33.75">
      <c r="A1257" s="338"/>
      <c r="B1257" s="344" t="s">
        <v>941</v>
      </c>
      <c r="C1257" s="339"/>
      <c r="D1257" s="340"/>
      <c r="E1257" s="54"/>
      <c r="F1257" s="303"/>
    </row>
    <row r="1258" spans="1:6" ht="12" customHeight="1">
      <c r="A1258" s="338"/>
      <c r="B1258" s="56" t="s">
        <v>104</v>
      </c>
      <c r="C1258" s="339" t="s">
        <v>8</v>
      </c>
      <c r="D1258" s="283">
        <v>6</v>
      </c>
      <c r="E1258" s="59"/>
      <c r="F1258" s="281">
        <f>D1258*E1258</f>
        <v>0</v>
      </c>
    </row>
    <row r="1259" spans="1:6" ht="12" customHeight="1">
      <c r="A1259" s="338"/>
      <c r="B1259" s="301"/>
      <c r="C1259" s="301"/>
      <c r="D1259" s="301"/>
      <c r="E1259" s="54"/>
      <c r="F1259" s="299"/>
    </row>
    <row r="1260" spans="1:6" ht="12" customHeight="1">
      <c r="A1260" s="338"/>
      <c r="B1260" s="688" t="s">
        <v>942</v>
      </c>
      <c r="C1260" s="688"/>
      <c r="D1260" s="688"/>
      <c r="E1260" s="54"/>
      <c r="F1260" s="299">
        <f>SUM(F1239:F1259)</f>
        <v>0</v>
      </c>
    </row>
    <row r="1261" spans="1:6" ht="12" customHeight="1">
      <c r="A1261" s="338"/>
      <c r="B1261" s="301"/>
      <c r="C1261" s="301"/>
      <c r="D1261" s="301"/>
      <c r="E1261" s="54"/>
      <c r="F1261" s="299"/>
    </row>
    <row r="1262" spans="1:6" ht="12" customHeight="1">
      <c r="A1262" s="331" t="s">
        <v>52</v>
      </c>
      <c r="B1262" s="337" t="s">
        <v>97</v>
      </c>
      <c r="C1262" s="294"/>
      <c r="D1262" s="283"/>
      <c r="E1262" s="59"/>
      <c r="F1262" s="303"/>
    </row>
    <row r="1263" spans="1:6">
      <c r="A1263" s="338"/>
      <c r="B1263" s="344"/>
      <c r="C1263" s="367"/>
      <c r="D1263" s="368"/>
      <c r="E1263" s="54"/>
      <c r="F1263" s="303"/>
    </row>
    <row r="1264" spans="1:6" ht="12" customHeight="1">
      <c r="A1264" s="338" t="s">
        <v>54</v>
      </c>
      <c r="B1264" s="61" t="s">
        <v>301</v>
      </c>
      <c r="C1264" s="294"/>
      <c r="D1264" s="283"/>
      <c r="E1264" s="59"/>
      <c r="F1264" s="303"/>
    </row>
    <row r="1265" spans="1:6" ht="114" customHeight="1">
      <c r="A1265" s="338"/>
      <c r="B1265" s="344" t="s">
        <v>302</v>
      </c>
      <c r="C1265" s="367"/>
      <c r="D1265" s="368"/>
      <c r="E1265" s="54"/>
      <c r="F1265" s="303"/>
    </row>
    <row r="1266" spans="1:6" ht="12" customHeight="1">
      <c r="A1266" s="338"/>
      <c r="B1266" s="344" t="s">
        <v>79</v>
      </c>
      <c r="C1266" s="339" t="s">
        <v>77</v>
      </c>
      <c r="D1266" s="283">
        <v>3</v>
      </c>
      <c r="E1266" s="59"/>
      <c r="F1266" s="281">
        <f>D1266*E1266</f>
        <v>0</v>
      </c>
    </row>
    <row r="1267" spans="1:6" ht="12" customHeight="1">
      <c r="A1267" s="338"/>
      <c r="B1267" s="301"/>
      <c r="C1267" s="301"/>
      <c r="D1267" s="301"/>
      <c r="E1267" s="54"/>
      <c r="F1267" s="299"/>
    </row>
    <row r="1268" spans="1:6" ht="12" customHeight="1">
      <c r="A1268" s="338" t="s">
        <v>55</v>
      </c>
      <c r="B1268" s="61" t="s">
        <v>164</v>
      </c>
      <c r="C1268" s="367"/>
      <c r="D1268" s="368"/>
      <c r="E1268" s="54"/>
      <c r="F1268" s="303"/>
    </row>
    <row r="1269" spans="1:6" ht="45">
      <c r="A1269" s="338"/>
      <c r="B1269" s="344" t="s">
        <v>785</v>
      </c>
      <c r="C1269" s="367"/>
      <c r="D1269" s="368"/>
      <c r="E1269" s="54"/>
      <c r="F1269" s="303"/>
    </row>
    <row r="1270" spans="1:6" ht="12" customHeight="1">
      <c r="A1270" s="338"/>
      <c r="B1270" s="344" t="s">
        <v>165</v>
      </c>
      <c r="C1270" s="339" t="s">
        <v>77</v>
      </c>
      <c r="D1270" s="283">
        <v>1</v>
      </c>
      <c r="E1270" s="59"/>
      <c r="F1270" s="281">
        <f>D1270*E1270</f>
        <v>0</v>
      </c>
    </row>
    <row r="1271" spans="1:6" ht="12" customHeight="1">
      <c r="A1271" s="338"/>
      <c r="B1271" s="301"/>
      <c r="C1271" s="301"/>
      <c r="D1271" s="301"/>
      <c r="E1271" s="54"/>
      <c r="F1271" s="299"/>
    </row>
    <row r="1272" spans="1:6" ht="12" customHeight="1">
      <c r="A1272" s="338" t="s">
        <v>56</v>
      </c>
      <c r="B1272" s="61" t="s">
        <v>943</v>
      </c>
      <c r="C1272" s="369"/>
      <c r="D1272" s="354"/>
      <c r="E1272" s="54"/>
      <c r="F1272" s="303"/>
    </row>
    <row r="1273" spans="1:6" ht="126.75" customHeight="1">
      <c r="A1273" s="338"/>
      <c r="B1273" s="344" t="s">
        <v>944</v>
      </c>
      <c r="C1273" s="369"/>
      <c r="D1273" s="354"/>
      <c r="E1273" s="54"/>
      <c r="F1273" s="303"/>
    </row>
    <row r="1274" spans="1:6" ht="12" customHeight="1">
      <c r="A1274" s="338"/>
      <c r="B1274" s="344" t="s">
        <v>79</v>
      </c>
      <c r="C1274" s="339" t="s">
        <v>77</v>
      </c>
      <c r="D1274" s="283">
        <v>2</v>
      </c>
      <c r="E1274" s="59"/>
      <c r="F1274" s="281">
        <f>D1274*E1274</f>
        <v>0</v>
      </c>
    </row>
    <row r="1275" spans="1:6" ht="12" customHeight="1">
      <c r="A1275" s="338"/>
      <c r="B1275" s="301"/>
      <c r="C1275" s="301"/>
      <c r="D1275" s="301"/>
      <c r="E1275" s="54"/>
      <c r="F1275" s="299"/>
    </row>
    <row r="1276" spans="1:6" ht="12" customHeight="1">
      <c r="A1276" s="338" t="s">
        <v>95</v>
      </c>
      <c r="B1276" s="61" t="s">
        <v>945</v>
      </c>
      <c r="C1276" s="339"/>
      <c r="D1276" s="370"/>
      <c r="E1276" s="54"/>
      <c r="F1276" s="303"/>
    </row>
    <row r="1277" spans="1:6" ht="91.5" customHeight="1">
      <c r="A1277" s="338"/>
      <c r="B1277" s="61" t="s">
        <v>946</v>
      </c>
      <c r="C1277" s="339"/>
      <c r="D1277" s="340"/>
      <c r="E1277" s="54"/>
      <c r="F1277" s="303"/>
    </row>
    <row r="1278" spans="1:6" ht="12" customHeight="1">
      <c r="A1278" s="338"/>
      <c r="B1278" s="61" t="s">
        <v>165</v>
      </c>
      <c r="C1278" s="339" t="s">
        <v>77</v>
      </c>
      <c r="D1278" s="283">
        <v>2</v>
      </c>
      <c r="E1278" s="59"/>
      <c r="F1278" s="281">
        <f>D1278*E1278</f>
        <v>0</v>
      </c>
    </row>
    <row r="1279" spans="1:6" ht="12" customHeight="1">
      <c r="A1279" s="338"/>
      <c r="B1279" s="301"/>
      <c r="C1279" s="301"/>
      <c r="D1279" s="301"/>
      <c r="E1279" s="54"/>
      <c r="F1279" s="299"/>
    </row>
    <row r="1280" spans="1:6" ht="12" customHeight="1">
      <c r="A1280" s="338" t="s">
        <v>96</v>
      </c>
      <c r="B1280" s="56" t="s">
        <v>947</v>
      </c>
      <c r="C1280" s="367"/>
      <c r="D1280" s="281"/>
      <c r="E1280" s="60"/>
      <c r="F1280" s="303"/>
    </row>
    <row r="1281" spans="1:6" ht="33.75">
      <c r="A1281" s="338"/>
      <c r="B1281" s="341" t="s">
        <v>948</v>
      </c>
      <c r="C1281" s="367"/>
      <c r="D1281" s="281"/>
      <c r="E1281" s="60"/>
      <c r="F1281" s="303"/>
    </row>
    <row r="1282" spans="1:6" ht="12" customHeight="1">
      <c r="A1282" s="338"/>
      <c r="B1282" s="297" t="s">
        <v>322</v>
      </c>
      <c r="C1282" s="294" t="s">
        <v>77</v>
      </c>
      <c r="D1282" s="283">
        <v>2</v>
      </c>
      <c r="E1282" s="59"/>
      <c r="F1282" s="281">
        <f>D1282*E1282</f>
        <v>0</v>
      </c>
    </row>
    <row r="1283" spans="1:6" ht="12" customHeight="1">
      <c r="A1283" s="338"/>
      <c r="B1283" s="301"/>
      <c r="C1283" s="301"/>
      <c r="D1283" s="301"/>
      <c r="E1283" s="54"/>
      <c r="F1283" s="299"/>
    </row>
    <row r="1284" spans="1:6" ht="12" customHeight="1">
      <c r="A1284" s="338" t="s">
        <v>98</v>
      </c>
      <c r="B1284" s="61" t="s">
        <v>786</v>
      </c>
      <c r="C1284" s="339"/>
      <c r="D1284" s="340"/>
      <c r="E1284" s="54"/>
      <c r="F1284" s="303"/>
    </row>
    <row r="1285" spans="1:6" ht="90">
      <c r="A1285" s="338"/>
      <c r="B1285" s="341" t="s">
        <v>789</v>
      </c>
      <c r="C1285" s="294"/>
      <c r="D1285" s="281"/>
      <c r="E1285" s="60"/>
      <c r="F1285" s="303"/>
    </row>
    <row r="1286" spans="1:6" ht="12" customHeight="1">
      <c r="A1286" s="338"/>
      <c r="B1286" s="297" t="s">
        <v>165</v>
      </c>
      <c r="C1286" s="294" t="s">
        <v>77</v>
      </c>
      <c r="D1286" s="283">
        <v>3</v>
      </c>
      <c r="E1286" s="59"/>
      <c r="F1286" s="281">
        <f>D1286*E1286</f>
        <v>0</v>
      </c>
    </row>
    <row r="1287" spans="1:6" ht="12" customHeight="1">
      <c r="A1287" s="338"/>
      <c r="B1287" s="301"/>
      <c r="C1287" s="301"/>
      <c r="D1287" s="301"/>
      <c r="E1287" s="54"/>
      <c r="F1287" s="299"/>
    </row>
    <row r="1288" spans="1:6" ht="12" customHeight="1">
      <c r="A1288" s="338" t="s">
        <v>874</v>
      </c>
      <c r="B1288" s="61" t="s">
        <v>787</v>
      </c>
      <c r="C1288" s="339"/>
      <c r="D1288" s="340"/>
      <c r="E1288" s="54"/>
      <c r="F1288" s="303"/>
    </row>
    <row r="1289" spans="1:6" ht="123.75">
      <c r="A1289" s="338"/>
      <c r="B1289" s="341" t="s">
        <v>949</v>
      </c>
      <c r="C1289" s="294"/>
      <c r="D1289" s="281"/>
      <c r="E1289" s="60"/>
      <c r="F1289" s="303"/>
    </row>
    <row r="1290" spans="1:6" ht="12" customHeight="1">
      <c r="A1290" s="338"/>
      <c r="B1290" s="297" t="s">
        <v>165</v>
      </c>
      <c r="C1290" s="294" t="s">
        <v>77</v>
      </c>
      <c r="D1290" s="283">
        <v>3</v>
      </c>
      <c r="E1290" s="59"/>
      <c r="F1290" s="281">
        <f>D1290*E1290</f>
        <v>0</v>
      </c>
    </row>
    <row r="1291" spans="1:6" ht="12" customHeight="1">
      <c r="A1291" s="338"/>
      <c r="B1291" s="297"/>
      <c r="C1291" s="294"/>
      <c r="D1291" s="283"/>
      <c r="E1291" s="59"/>
      <c r="F1291" s="281"/>
    </row>
    <row r="1292" spans="1:6" ht="12" customHeight="1">
      <c r="A1292" s="338" t="s">
        <v>875</v>
      </c>
      <c r="B1292" s="61" t="s">
        <v>964</v>
      </c>
      <c r="C1292" s="339"/>
      <c r="D1292" s="340"/>
      <c r="E1292" s="54"/>
      <c r="F1292" s="303"/>
    </row>
    <row r="1293" spans="1:6" ht="123.75">
      <c r="A1293" s="338"/>
      <c r="B1293" s="341" t="s">
        <v>966</v>
      </c>
      <c r="C1293" s="294"/>
      <c r="D1293" s="281"/>
      <c r="E1293" s="60"/>
      <c r="F1293" s="303"/>
    </row>
    <row r="1294" spans="1:6" ht="12" customHeight="1">
      <c r="A1294" s="338"/>
      <c r="B1294" s="297" t="s">
        <v>165</v>
      </c>
      <c r="C1294" s="294" t="s">
        <v>77</v>
      </c>
      <c r="D1294" s="283">
        <v>1</v>
      </c>
      <c r="E1294" s="59"/>
      <c r="F1294" s="281">
        <f>D1294*E1294</f>
        <v>0</v>
      </c>
    </row>
    <row r="1295" spans="1:6" ht="12" customHeight="1">
      <c r="A1295" s="338"/>
      <c r="B1295" s="301"/>
      <c r="C1295" s="301"/>
      <c r="D1295" s="301"/>
      <c r="E1295" s="54"/>
      <c r="F1295" s="299"/>
    </row>
    <row r="1296" spans="1:6" ht="12" customHeight="1">
      <c r="A1296" s="272" t="s">
        <v>876</v>
      </c>
      <c r="B1296" s="53" t="s">
        <v>793</v>
      </c>
      <c r="C1296" s="301"/>
      <c r="D1296" s="301"/>
      <c r="E1296" s="408"/>
      <c r="F1296" s="299"/>
    </row>
    <row r="1297" spans="1:6" ht="101.25">
      <c r="A1297" s="300"/>
      <c r="B1297" s="273" t="s">
        <v>788</v>
      </c>
      <c r="C1297" s="301"/>
      <c r="D1297" s="301"/>
      <c r="E1297" s="408"/>
      <c r="F1297" s="299"/>
    </row>
    <row r="1298" spans="1:6" ht="12" customHeight="1">
      <c r="A1298" s="300"/>
      <c r="B1298" s="56" t="s">
        <v>79</v>
      </c>
      <c r="C1298" s="294" t="s">
        <v>77</v>
      </c>
      <c r="D1298" s="283">
        <v>1</v>
      </c>
      <c r="E1298" s="59"/>
      <c r="F1298" s="281">
        <f>D1298*E1298</f>
        <v>0</v>
      </c>
    </row>
    <row r="1299" spans="1:6" ht="12" customHeight="1">
      <c r="A1299" s="338"/>
      <c r="B1299" s="301"/>
      <c r="C1299" s="301"/>
      <c r="D1299" s="301"/>
      <c r="E1299" s="54"/>
      <c r="F1299" s="299"/>
    </row>
    <row r="1300" spans="1:6" ht="12" customHeight="1">
      <c r="A1300" s="272" t="s">
        <v>950</v>
      </c>
      <c r="B1300" s="53" t="s">
        <v>790</v>
      </c>
      <c r="C1300" s="301"/>
      <c r="D1300" s="301"/>
      <c r="E1300" s="408"/>
      <c r="F1300" s="299"/>
    </row>
    <row r="1301" spans="1:6" ht="33.75">
      <c r="A1301" s="300"/>
      <c r="B1301" s="273" t="s">
        <v>791</v>
      </c>
      <c r="C1301" s="301"/>
      <c r="D1301" s="301"/>
      <c r="E1301" s="408"/>
      <c r="F1301" s="299"/>
    </row>
    <row r="1302" spans="1:6" ht="12" customHeight="1">
      <c r="A1302" s="300"/>
      <c r="B1302" s="56" t="s">
        <v>79</v>
      </c>
      <c r="C1302" s="294" t="s">
        <v>77</v>
      </c>
      <c r="D1302" s="283">
        <v>1</v>
      </c>
      <c r="E1302" s="59"/>
      <c r="F1302" s="281">
        <f>D1302*E1302</f>
        <v>0</v>
      </c>
    </row>
    <row r="1303" spans="1:6" ht="12" customHeight="1">
      <c r="A1303" s="338"/>
      <c r="B1303" s="301"/>
      <c r="C1303" s="301"/>
      <c r="D1303" s="301"/>
      <c r="E1303" s="54"/>
      <c r="F1303" s="299"/>
    </row>
    <row r="1304" spans="1:6" ht="12" customHeight="1">
      <c r="A1304" s="272" t="s">
        <v>951</v>
      </c>
      <c r="B1304" s="53" t="s">
        <v>792</v>
      </c>
      <c r="C1304" s="301"/>
      <c r="D1304" s="301"/>
      <c r="E1304" s="408"/>
      <c r="F1304" s="299"/>
    </row>
    <row r="1305" spans="1:6" ht="33.75">
      <c r="A1305" s="300"/>
      <c r="B1305" s="273" t="s">
        <v>794</v>
      </c>
      <c r="C1305" s="301"/>
      <c r="D1305" s="301"/>
      <c r="E1305" s="408"/>
      <c r="F1305" s="299"/>
    </row>
    <row r="1306" spans="1:6" ht="12" customHeight="1">
      <c r="A1306" s="300"/>
      <c r="B1306" s="56" t="s">
        <v>79</v>
      </c>
      <c r="C1306" s="294" t="s">
        <v>77</v>
      </c>
      <c r="D1306" s="283">
        <v>1</v>
      </c>
      <c r="E1306" s="59"/>
      <c r="F1306" s="281">
        <f>D1306*E1306</f>
        <v>0</v>
      </c>
    </row>
    <row r="1307" spans="1:6" ht="12" customHeight="1">
      <c r="A1307" s="338"/>
      <c r="B1307" s="301"/>
      <c r="C1307" s="301"/>
      <c r="D1307" s="301"/>
      <c r="E1307" s="54"/>
      <c r="F1307" s="299"/>
    </row>
    <row r="1308" spans="1:6" ht="12" customHeight="1">
      <c r="A1308" s="272" t="s">
        <v>952</v>
      </c>
      <c r="B1308" s="53" t="s">
        <v>795</v>
      </c>
      <c r="C1308" s="301"/>
      <c r="D1308" s="301"/>
      <c r="E1308" s="408"/>
      <c r="F1308" s="299"/>
    </row>
    <row r="1309" spans="1:6" ht="45">
      <c r="A1309" s="272"/>
      <c r="B1309" s="53" t="s">
        <v>796</v>
      </c>
      <c r="C1309" s="301"/>
      <c r="D1309" s="301"/>
      <c r="E1309" s="408"/>
      <c r="F1309" s="299"/>
    </row>
    <row r="1310" spans="1:6" ht="12" customHeight="1">
      <c r="A1310" s="300"/>
      <c r="B1310" s="56" t="s">
        <v>79</v>
      </c>
      <c r="C1310" s="294" t="s">
        <v>77</v>
      </c>
      <c r="D1310" s="283">
        <v>1</v>
      </c>
      <c r="E1310" s="59"/>
      <c r="F1310" s="281">
        <f>D1310*E1310</f>
        <v>0</v>
      </c>
    </row>
    <row r="1311" spans="1:6" ht="12" customHeight="1">
      <c r="A1311" s="338"/>
      <c r="B1311" s="301"/>
      <c r="C1311" s="301"/>
      <c r="D1311" s="301"/>
      <c r="E1311" s="54"/>
      <c r="F1311" s="299"/>
    </row>
    <row r="1312" spans="1:6" ht="12" customHeight="1">
      <c r="A1312" s="338" t="s">
        <v>965</v>
      </c>
      <c r="B1312" s="61" t="s">
        <v>1025</v>
      </c>
      <c r="C1312" s="367"/>
      <c r="D1312" s="340"/>
      <c r="E1312" s="54"/>
      <c r="F1312" s="303"/>
    </row>
    <row r="1313" spans="1:6" ht="22.5">
      <c r="A1313" s="338"/>
      <c r="B1313" s="344" t="s">
        <v>797</v>
      </c>
      <c r="C1313" s="371"/>
      <c r="D1313" s="340"/>
      <c r="E1313" s="54"/>
      <c r="F1313" s="303"/>
    </row>
    <row r="1314" spans="1:6" ht="12" customHeight="1">
      <c r="A1314" s="338"/>
      <c r="B1314" s="344" t="s">
        <v>166</v>
      </c>
      <c r="C1314" s="339" t="s">
        <v>8</v>
      </c>
      <c r="D1314" s="283">
        <v>5</v>
      </c>
      <c r="E1314" s="59"/>
      <c r="F1314" s="281">
        <f>D1314*E1314</f>
        <v>0</v>
      </c>
    </row>
    <row r="1315" spans="1:6" ht="12" customHeight="1">
      <c r="A1315" s="338"/>
      <c r="B1315" s="344" t="s">
        <v>798</v>
      </c>
      <c r="C1315" s="339" t="s">
        <v>8</v>
      </c>
      <c r="D1315" s="283">
        <v>5</v>
      </c>
      <c r="E1315" s="59"/>
      <c r="F1315" s="281">
        <f>D1315*E1315</f>
        <v>0</v>
      </c>
    </row>
    <row r="1316" spans="1:6" ht="12" customHeight="1">
      <c r="A1316" s="338"/>
      <c r="B1316" s="372" t="s">
        <v>799</v>
      </c>
      <c r="C1316" s="339" t="s">
        <v>8</v>
      </c>
      <c r="D1316" s="283">
        <v>5</v>
      </c>
      <c r="E1316" s="59"/>
      <c r="F1316" s="281">
        <f>D1316*E1316</f>
        <v>0</v>
      </c>
    </row>
    <row r="1317" spans="1:6" ht="12" customHeight="1">
      <c r="A1317" s="338"/>
      <c r="B1317" s="372" t="s">
        <v>1007</v>
      </c>
      <c r="C1317" s="339" t="s">
        <v>8</v>
      </c>
      <c r="D1317" s="283">
        <v>5</v>
      </c>
      <c r="E1317" s="59"/>
      <c r="F1317" s="281">
        <f>D1317*E1317</f>
        <v>0</v>
      </c>
    </row>
    <row r="1318" spans="1:6" ht="12" customHeight="1">
      <c r="A1318" s="338"/>
      <c r="B1318" s="301"/>
      <c r="C1318" s="301"/>
      <c r="D1318" s="301"/>
      <c r="E1318" s="340"/>
      <c r="F1318" s="299"/>
    </row>
    <row r="1319" spans="1:6" ht="12" customHeight="1">
      <c r="A1319" s="338"/>
      <c r="B1319" s="688" t="s">
        <v>953</v>
      </c>
      <c r="C1319" s="688"/>
      <c r="D1319" s="688"/>
      <c r="E1319" s="340"/>
      <c r="F1319" s="299">
        <f>SUM(F1263:F1318)</f>
        <v>0</v>
      </c>
    </row>
    <row r="1320" spans="1:6" ht="12" customHeight="1">
      <c r="A1320" s="338"/>
      <c r="B1320" s="301"/>
      <c r="C1320" s="301"/>
      <c r="D1320" s="301"/>
      <c r="E1320" s="340"/>
      <c r="F1320" s="299"/>
    </row>
    <row r="1321" spans="1:6" ht="12" customHeight="1">
      <c r="A1321" s="338"/>
      <c r="B1321" s="688" t="s">
        <v>800</v>
      </c>
      <c r="C1321" s="688"/>
      <c r="D1321" s="688"/>
      <c r="E1321" s="283"/>
      <c r="F1321" s="299">
        <f>F1085+F1148+F1206+F1237+F1260+F1319</f>
        <v>0</v>
      </c>
    </row>
    <row r="1322" spans="1:6" ht="12" customHeight="1">
      <c r="A1322" s="338"/>
      <c r="B1322" s="301"/>
      <c r="C1322" s="301"/>
      <c r="D1322" s="301"/>
      <c r="E1322" s="340"/>
      <c r="F1322" s="299"/>
    </row>
    <row r="1323" spans="1:6" ht="12" customHeight="1">
      <c r="A1323" s="338"/>
      <c r="B1323" s="301"/>
      <c r="C1323" s="301"/>
      <c r="D1323" s="301"/>
      <c r="E1323" s="340"/>
      <c r="F1323" s="299"/>
    </row>
    <row r="1324" spans="1:6" ht="12" customHeight="1">
      <c r="A1324" s="338"/>
      <c r="B1324" s="301"/>
      <c r="C1324" s="301"/>
      <c r="D1324" s="301"/>
      <c r="E1324" s="340"/>
      <c r="F1324" s="299"/>
    </row>
    <row r="1325" spans="1:6" ht="12" customHeight="1">
      <c r="A1325" s="338"/>
      <c r="B1325" s="301"/>
      <c r="C1325" s="301"/>
      <c r="D1325" s="301"/>
      <c r="E1325" s="340"/>
      <c r="F1325" s="299"/>
    </row>
    <row r="1326" spans="1:6" ht="12" customHeight="1">
      <c r="A1326" s="338"/>
      <c r="B1326" s="301"/>
      <c r="C1326" s="301"/>
      <c r="D1326" s="301"/>
      <c r="E1326" s="340"/>
      <c r="F1326" s="299"/>
    </row>
    <row r="1327" spans="1:6" ht="12" customHeight="1">
      <c r="A1327" s="338"/>
      <c r="B1327" s="301"/>
      <c r="C1327" s="301"/>
      <c r="D1327" s="301"/>
      <c r="E1327" s="340"/>
      <c r="F1327" s="299"/>
    </row>
    <row r="1328" spans="1:6" ht="12" customHeight="1">
      <c r="A1328" s="338"/>
      <c r="B1328" s="301"/>
      <c r="C1328" s="301"/>
      <c r="D1328" s="301"/>
      <c r="E1328" s="340"/>
      <c r="F1328" s="299"/>
    </row>
    <row r="1329" spans="1:6" ht="12" customHeight="1">
      <c r="A1329" s="338"/>
      <c r="B1329" s="301"/>
      <c r="C1329" s="301"/>
      <c r="D1329" s="301"/>
      <c r="E1329" s="340"/>
      <c r="F1329" s="299"/>
    </row>
    <row r="1330" spans="1:6" ht="12" customHeight="1">
      <c r="A1330" s="338"/>
      <c r="B1330" s="301"/>
      <c r="C1330" s="301"/>
      <c r="D1330" s="301"/>
      <c r="E1330" s="340"/>
      <c r="F1330" s="299"/>
    </row>
    <row r="1331" spans="1:6" ht="12" customHeight="1">
      <c r="A1331" s="338"/>
      <c r="B1331" s="301"/>
      <c r="C1331" s="301"/>
      <c r="D1331" s="301"/>
      <c r="E1331" s="340"/>
      <c r="F1331" s="299"/>
    </row>
    <row r="1332" spans="1:6" ht="12" customHeight="1">
      <c r="A1332" s="338"/>
      <c r="B1332" s="301"/>
      <c r="C1332" s="301"/>
      <c r="D1332" s="301"/>
      <c r="E1332" s="340"/>
      <c r="F1332" s="299"/>
    </row>
    <row r="1333" spans="1:6" ht="12" customHeight="1">
      <c r="A1333" s="338"/>
      <c r="B1333" s="301"/>
      <c r="C1333" s="301"/>
      <c r="D1333" s="301"/>
      <c r="E1333" s="340"/>
      <c r="F1333" s="299"/>
    </row>
    <row r="1334" spans="1:6" ht="12" customHeight="1">
      <c r="A1334" s="338"/>
      <c r="B1334" s="301"/>
      <c r="C1334" s="301"/>
      <c r="D1334" s="301"/>
      <c r="E1334" s="340"/>
      <c r="F1334" s="299"/>
    </row>
    <row r="1335" spans="1:6" ht="12" customHeight="1">
      <c r="A1335" s="338"/>
      <c r="B1335" s="301"/>
      <c r="C1335" s="301"/>
      <c r="D1335" s="301"/>
      <c r="E1335" s="340"/>
      <c r="F1335" s="299"/>
    </row>
    <row r="1336" spans="1:6" ht="12" customHeight="1">
      <c r="A1336" s="338"/>
      <c r="B1336" s="301"/>
      <c r="C1336" s="301"/>
      <c r="D1336" s="301"/>
      <c r="E1336" s="340"/>
      <c r="F1336" s="299"/>
    </row>
    <row r="1337" spans="1:6" ht="12" customHeight="1">
      <c r="A1337" s="338"/>
      <c r="B1337" s="301"/>
      <c r="C1337" s="301"/>
      <c r="D1337" s="301"/>
      <c r="E1337" s="340"/>
      <c r="F1337" s="299"/>
    </row>
    <row r="1338" spans="1:6" ht="12" customHeight="1">
      <c r="A1338" s="338"/>
      <c r="B1338" s="301"/>
      <c r="C1338" s="301"/>
      <c r="D1338" s="301"/>
      <c r="E1338" s="340"/>
      <c r="F1338" s="299"/>
    </row>
    <row r="1339" spans="1:6" ht="12" customHeight="1">
      <c r="A1339" s="338"/>
      <c r="B1339" s="301"/>
      <c r="C1339" s="301"/>
      <c r="D1339" s="301"/>
      <c r="E1339" s="340"/>
      <c r="F1339" s="299"/>
    </row>
    <row r="1340" spans="1:6" ht="12" customHeight="1">
      <c r="A1340" s="338"/>
      <c r="B1340" s="301"/>
      <c r="C1340" s="301"/>
      <c r="D1340" s="301"/>
      <c r="E1340" s="340"/>
      <c r="F1340" s="299"/>
    </row>
    <row r="1341" spans="1:6" ht="12" customHeight="1">
      <c r="A1341" s="338"/>
      <c r="B1341" s="301"/>
      <c r="C1341" s="301"/>
      <c r="D1341" s="301"/>
      <c r="E1341" s="340"/>
      <c r="F1341" s="299"/>
    </row>
    <row r="1342" spans="1:6" ht="12" customHeight="1">
      <c r="A1342" s="338"/>
      <c r="B1342" s="301"/>
      <c r="C1342" s="301"/>
      <c r="D1342" s="301"/>
      <c r="E1342" s="340"/>
      <c r="F1342" s="299"/>
    </row>
    <row r="1343" spans="1:6" ht="12" customHeight="1">
      <c r="A1343" s="338"/>
      <c r="B1343" s="301"/>
      <c r="C1343" s="301"/>
      <c r="D1343" s="301"/>
      <c r="E1343" s="340"/>
      <c r="F1343" s="299"/>
    </row>
    <row r="1344" spans="1:6" ht="12" customHeight="1">
      <c r="A1344" s="338"/>
      <c r="B1344" s="301"/>
      <c r="C1344" s="301"/>
      <c r="D1344" s="301"/>
      <c r="E1344" s="340"/>
      <c r="F1344" s="299"/>
    </row>
    <row r="1345" spans="1:6" ht="12" customHeight="1">
      <c r="A1345" s="338"/>
      <c r="B1345" s="301"/>
      <c r="C1345" s="301"/>
      <c r="D1345" s="301"/>
      <c r="E1345" s="340"/>
      <c r="F1345" s="299"/>
    </row>
    <row r="1346" spans="1:6" ht="12" customHeight="1">
      <c r="A1346" s="338"/>
      <c r="B1346" s="301"/>
      <c r="C1346" s="301"/>
      <c r="D1346" s="301"/>
      <c r="E1346" s="340"/>
      <c r="F1346" s="299"/>
    </row>
    <row r="1347" spans="1:6" ht="12" customHeight="1">
      <c r="A1347" s="338"/>
      <c r="B1347" s="301"/>
      <c r="C1347" s="301"/>
      <c r="D1347" s="301"/>
      <c r="E1347" s="340"/>
      <c r="F1347" s="299"/>
    </row>
    <row r="1348" spans="1:6" ht="12" customHeight="1">
      <c r="A1348" s="338"/>
      <c r="B1348" s="301"/>
      <c r="C1348" s="301"/>
      <c r="D1348" s="301"/>
      <c r="E1348" s="340"/>
      <c r="F1348" s="299"/>
    </row>
    <row r="1349" spans="1:6" ht="12" customHeight="1">
      <c r="A1349" s="338"/>
      <c r="B1349" s="301"/>
      <c r="C1349" s="301"/>
      <c r="D1349" s="301"/>
      <c r="E1349" s="340"/>
      <c r="F1349" s="299"/>
    </row>
    <row r="1350" spans="1:6" ht="12" customHeight="1">
      <c r="A1350" s="338"/>
      <c r="B1350" s="301"/>
      <c r="C1350" s="301"/>
      <c r="D1350" s="301"/>
      <c r="E1350" s="340"/>
      <c r="F1350" s="299"/>
    </row>
    <row r="1351" spans="1:6" ht="12" customHeight="1">
      <c r="A1351" s="307"/>
      <c r="B1351" s="56"/>
      <c r="C1351" s="274"/>
      <c r="D1351" s="283"/>
      <c r="E1351" s="283"/>
      <c r="F1351" s="283"/>
    </row>
    <row r="1352" spans="1:6" ht="12" customHeight="1">
      <c r="A1352" s="307"/>
      <c r="B1352" s="56"/>
      <c r="C1352" s="274"/>
      <c r="D1352" s="283"/>
      <c r="E1352" s="283"/>
      <c r="F1352" s="283"/>
    </row>
    <row r="1353" spans="1:6" ht="12" customHeight="1">
      <c r="A1353" s="307"/>
      <c r="B1353" s="56"/>
      <c r="C1353" s="274"/>
      <c r="D1353" s="283"/>
      <c r="E1353" s="283"/>
      <c r="F1353" s="283"/>
    </row>
    <row r="1354" spans="1:6" ht="12" customHeight="1">
      <c r="A1354" s="307"/>
      <c r="B1354" s="56"/>
      <c r="C1354" s="274"/>
      <c r="D1354" s="283"/>
      <c r="E1354" s="283"/>
      <c r="F1354" s="283"/>
    </row>
    <row r="1355" spans="1:6" ht="12" customHeight="1">
      <c r="A1355" s="307"/>
      <c r="B1355" s="56"/>
      <c r="C1355" s="274"/>
      <c r="D1355" s="283"/>
      <c r="E1355" s="283"/>
      <c r="F1355" s="283"/>
    </row>
    <row r="1356" spans="1:6" ht="12" customHeight="1">
      <c r="A1356" s="307"/>
      <c r="B1356" s="56"/>
      <c r="C1356" s="274"/>
      <c r="D1356" s="283"/>
      <c r="E1356" s="283"/>
      <c r="F1356" s="283"/>
    </row>
    <row r="1357" spans="1:6" ht="12" customHeight="1">
      <c r="A1357" s="307"/>
      <c r="B1357" s="56"/>
      <c r="C1357" s="274"/>
      <c r="D1357" s="283"/>
      <c r="E1357" s="283"/>
      <c r="F1357" s="283"/>
    </row>
    <row r="1358" spans="1:6" ht="12" customHeight="1">
      <c r="A1358" s="307"/>
      <c r="B1358" s="56"/>
      <c r="C1358" s="274"/>
      <c r="D1358" s="283"/>
      <c r="E1358" s="283"/>
      <c r="F1358" s="283"/>
    </row>
    <row r="1359" spans="1:6" ht="12" customHeight="1">
      <c r="A1359" s="307"/>
      <c r="B1359" s="56"/>
      <c r="C1359" s="274"/>
      <c r="D1359" s="283"/>
      <c r="E1359" s="283"/>
      <c r="F1359" s="283"/>
    </row>
    <row r="1360" spans="1:6" ht="12" customHeight="1">
      <c r="A1360" s="307"/>
      <c r="B1360" s="56"/>
      <c r="C1360" s="274"/>
      <c r="D1360" s="283"/>
      <c r="E1360" s="283"/>
      <c r="F1360" s="283"/>
    </row>
    <row r="1361" spans="1:6" ht="12" customHeight="1">
      <c r="A1361" s="307"/>
      <c r="B1361" s="56"/>
      <c r="C1361" s="274"/>
      <c r="D1361" s="283"/>
      <c r="E1361" s="283"/>
      <c r="F1361" s="283"/>
    </row>
    <row r="1362" spans="1:6" ht="12" customHeight="1">
      <c r="A1362" s="307"/>
      <c r="B1362" s="56"/>
      <c r="C1362" s="274"/>
      <c r="D1362" s="283"/>
      <c r="E1362" s="283"/>
      <c r="F1362" s="283"/>
    </row>
    <row r="1363" spans="1:6" ht="12" customHeight="1">
      <c r="A1363" s="307"/>
      <c r="B1363" s="56"/>
      <c r="C1363" s="274"/>
      <c r="D1363" s="283"/>
      <c r="E1363" s="283"/>
      <c r="F1363" s="283"/>
    </row>
    <row r="1364" spans="1:6" ht="12" customHeight="1">
      <c r="A1364" s="373"/>
      <c r="B1364" s="374"/>
      <c r="C1364" s="305"/>
      <c r="D1364" s="287"/>
      <c r="E1364" s="287"/>
      <c r="F1364" s="287"/>
    </row>
    <row r="1365" spans="1:6" ht="12" customHeight="1">
      <c r="A1365" s="373"/>
      <c r="B1365" s="374"/>
      <c r="C1365" s="305"/>
      <c r="D1365" s="287"/>
      <c r="E1365" s="287"/>
      <c r="F1365" s="287"/>
    </row>
    <row r="1366" spans="1:6" ht="12" customHeight="1">
      <c r="A1366" s="373"/>
      <c r="B1366" s="374"/>
      <c r="C1366" s="305"/>
      <c r="D1366" s="287"/>
      <c r="E1366" s="287"/>
      <c r="F1366" s="287"/>
    </row>
    <row r="1367" spans="1:6" ht="12" customHeight="1">
      <c r="A1367" s="373"/>
      <c r="B1367" s="374"/>
      <c r="C1367" s="305"/>
      <c r="D1367" s="287"/>
      <c r="E1367" s="287"/>
      <c r="F1367" s="287"/>
    </row>
    <row r="1368" spans="1:6" ht="12" customHeight="1">
      <c r="A1368" s="373"/>
      <c r="B1368" s="374"/>
      <c r="C1368" s="305"/>
      <c r="D1368" s="287"/>
      <c r="E1368" s="287"/>
      <c r="F1368" s="287"/>
    </row>
    <row r="1369" spans="1:6" ht="12" customHeight="1">
      <c r="A1369" s="373"/>
      <c r="B1369" s="374"/>
      <c r="C1369" s="305"/>
      <c r="D1369" s="287"/>
      <c r="E1369" s="287"/>
      <c r="F1369" s="287"/>
    </row>
    <row r="1370" spans="1:6" ht="12" customHeight="1">
      <c r="A1370" s="373"/>
      <c r="B1370" s="374"/>
      <c r="C1370" s="305"/>
      <c r="D1370" s="287"/>
      <c r="E1370" s="287"/>
      <c r="F1370" s="287"/>
    </row>
    <row r="1371" spans="1:6" ht="12" customHeight="1">
      <c r="A1371" s="373"/>
      <c r="B1371" s="374"/>
      <c r="C1371" s="305"/>
      <c r="D1371" s="287"/>
      <c r="E1371" s="287"/>
      <c r="F1371" s="287"/>
    </row>
    <row r="1372" spans="1:6" ht="12" customHeight="1">
      <c r="A1372" s="373"/>
      <c r="B1372" s="374"/>
      <c r="C1372" s="305"/>
      <c r="D1372" s="287"/>
      <c r="E1372" s="287"/>
      <c r="F1372" s="287"/>
    </row>
    <row r="1373" spans="1:6" ht="12" customHeight="1">
      <c r="A1373" s="373"/>
      <c r="B1373" s="374"/>
      <c r="C1373" s="305"/>
      <c r="D1373" s="287"/>
      <c r="E1373" s="287"/>
      <c r="F1373" s="287"/>
    </row>
    <row r="1374" spans="1:6" ht="12" customHeight="1">
      <c r="A1374" s="373"/>
      <c r="B1374" s="374"/>
      <c r="C1374" s="305"/>
      <c r="D1374" s="287"/>
      <c r="E1374" s="287"/>
      <c r="F1374" s="287"/>
    </row>
    <row r="1375" spans="1:6" ht="12" customHeight="1">
      <c r="A1375" s="373"/>
      <c r="B1375" s="374"/>
      <c r="C1375" s="305"/>
      <c r="D1375" s="287"/>
      <c r="E1375" s="287"/>
      <c r="F1375" s="287"/>
    </row>
    <row r="1376" spans="1:6" ht="12" customHeight="1">
      <c r="A1376" s="373"/>
      <c r="B1376" s="374"/>
      <c r="C1376" s="305"/>
      <c r="D1376" s="287"/>
      <c r="E1376" s="287"/>
      <c r="F1376" s="287"/>
    </row>
    <row r="1377" spans="1:6" ht="12" customHeight="1">
      <c r="A1377" s="373"/>
      <c r="B1377" s="374"/>
      <c r="C1377" s="305"/>
      <c r="D1377" s="287"/>
      <c r="E1377" s="287"/>
      <c r="F1377" s="287"/>
    </row>
    <row r="1378" spans="1:6" ht="12" customHeight="1">
      <c r="A1378" s="373"/>
      <c r="B1378" s="374"/>
      <c r="C1378" s="305"/>
      <c r="D1378" s="287"/>
      <c r="E1378" s="287"/>
      <c r="F1378" s="287"/>
    </row>
    <row r="1379" spans="1:6" ht="12" customHeight="1">
      <c r="A1379" s="373"/>
      <c r="B1379" s="374"/>
      <c r="C1379" s="305"/>
      <c r="D1379" s="287"/>
      <c r="E1379" s="287"/>
      <c r="F1379" s="287"/>
    </row>
    <row r="1380" spans="1:6" ht="12" customHeight="1">
      <c r="A1380" s="373"/>
      <c r="B1380" s="374"/>
      <c r="C1380" s="305"/>
      <c r="D1380" s="287"/>
      <c r="E1380" s="287"/>
      <c r="F1380" s="287"/>
    </row>
    <row r="1381" spans="1:6" ht="12" customHeight="1">
      <c r="A1381" s="373"/>
      <c r="B1381" s="374"/>
      <c r="C1381" s="305"/>
      <c r="D1381" s="287"/>
      <c r="E1381" s="287"/>
      <c r="F1381" s="287"/>
    </row>
    <row r="1382" spans="1:6" ht="12" customHeight="1">
      <c r="A1382" s="373"/>
      <c r="B1382" s="374"/>
      <c r="C1382" s="305"/>
      <c r="D1382" s="287"/>
      <c r="E1382" s="287"/>
      <c r="F1382" s="287"/>
    </row>
    <row r="1383" spans="1:6" ht="12" customHeight="1">
      <c r="A1383" s="373"/>
      <c r="B1383" s="374"/>
      <c r="C1383" s="305"/>
      <c r="D1383" s="287"/>
      <c r="E1383" s="287"/>
      <c r="F1383" s="287"/>
    </row>
    <row r="1384" spans="1:6">
      <c r="A1384" s="375"/>
      <c r="B1384" s="376"/>
      <c r="C1384" s="377"/>
      <c r="D1384" s="378"/>
      <c r="E1384" s="287"/>
      <c r="F1384" s="378"/>
    </row>
    <row r="1385" spans="1:6">
      <c r="A1385" s="375"/>
      <c r="B1385" s="376"/>
      <c r="C1385" s="377"/>
      <c r="D1385" s="378"/>
      <c r="E1385" s="287"/>
      <c r="F1385" s="378"/>
    </row>
    <row r="1386" spans="1:6">
      <c r="A1386" s="375"/>
      <c r="B1386" s="376"/>
      <c r="C1386" s="377"/>
      <c r="D1386" s="378"/>
      <c r="E1386" s="287"/>
      <c r="F1386" s="378"/>
    </row>
    <row r="1387" spans="1:6">
      <c r="A1387" s="375"/>
      <c r="B1387" s="376"/>
      <c r="C1387" s="377"/>
      <c r="D1387" s="378"/>
      <c r="E1387" s="287"/>
      <c r="F1387" s="378"/>
    </row>
    <row r="1388" spans="1:6">
      <c r="A1388" s="375"/>
      <c r="B1388" s="376"/>
      <c r="C1388" s="377"/>
      <c r="D1388" s="378"/>
      <c r="E1388" s="287"/>
      <c r="F1388" s="378"/>
    </row>
    <row r="1389" spans="1:6">
      <c r="A1389" s="379"/>
      <c r="B1389" s="376"/>
      <c r="C1389" s="380"/>
      <c r="D1389" s="381"/>
      <c r="E1389" s="287"/>
      <c r="F1389" s="381"/>
    </row>
    <row r="1390" spans="1:6">
      <c r="A1390" s="379"/>
      <c r="B1390" s="376"/>
      <c r="C1390" s="380"/>
      <c r="D1390" s="381"/>
      <c r="E1390" s="287"/>
      <c r="F1390" s="381"/>
    </row>
    <row r="1391" spans="1:6">
      <c r="A1391" s="379"/>
      <c r="B1391" s="376"/>
      <c r="C1391" s="380"/>
      <c r="D1391" s="381"/>
      <c r="E1391" s="287"/>
      <c r="F1391" s="381"/>
    </row>
    <row r="1392" spans="1:6">
      <c r="A1392" s="379"/>
      <c r="B1392" s="376"/>
      <c r="C1392" s="380"/>
      <c r="D1392" s="381"/>
      <c r="E1392" s="287"/>
      <c r="F1392" s="381"/>
    </row>
    <row r="1393" spans="1:6">
      <c r="A1393" s="379"/>
      <c r="B1393" s="376"/>
      <c r="C1393" s="380"/>
      <c r="D1393" s="381"/>
      <c r="E1393" s="287"/>
      <c r="F1393" s="381"/>
    </row>
    <row r="1394" spans="1:6" ht="12" customHeight="1">
      <c r="A1394" s="288"/>
      <c r="B1394" s="13"/>
      <c r="C1394" s="305"/>
      <c r="D1394" s="287"/>
      <c r="E1394" s="287"/>
      <c r="F1394" s="287"/>
    </row>
    <row r="1395" spans="1:6" s="386" customFormat="1">
      <c r="A1395" s="382"/>
      <c r="B1395" s="383"/>
      <c r="C1395" s="384"/>
      <c r="D1395" s="385"/>
      <c r="E1395" s="385"/>
      <c r="F1395" s="385"/>
    </row>
    <row r="1396" spans="1:6" s="386" customFormat="1">
      <c r="A1396" s="382"/>
      <c r="B1396" s="383"/>
      <c r="C1396" s="384"/>
      <c r="D1396" s="385"/>
      <c r="E1396" s="385"/>
      <c r="F1396" s="385"/>
    </row>
  </sheetData>
  <sheetProtection algorithmName="SHA-512" hashValue="2zrtPfWg7b97aZhhBrdrwsC/mVtgPxE5/Dk/dDCIKDguaLyd1exWiBViuSLIFyg98TMf8K2T6qTvQbJoHuwScg==" saltValue="jIEryiq2KMi/104BIHeYYA==" spinCount="100000" sheet="1" objects="1" scenarios="1" selectLockedCells="1"/>
  <mergeCells count="44">
    <mergeCell ref="B525:D525"/>
    <mergeCell ref="B6:D6"/>
    <mergeCell ref="B8:D8"/>
    <mergeCell ref="B132:D132"/>
    <mergeCell ref="B474:D474"/>
    <mergeCell ref="B511:D511"/>
    <mergeCell ref="B523:D523"/>
    <mergeCell ref="C1:F1"/>
    <mergeCell ref="B2:F2"/>
    <mergeCell ref="B180:D180"/>
    <mergeCell ref="B280:D280"/>
    <mergeCell ref="B366:D366"/>
    <mergeCell ref="B945:D945"/>
    <mergeCell ref="B539:D539"/>
    <mergeCell ref="B559:D559"/>
    <mergeCell ref="B579:D579"/>
    <mergeCell ref="B611:D611"/>
    <mergeCell ref="B665:D665"/>
    <mergeCell ref="B620:D620"/>
    <mergeCell ref="B527:D527"/>
    <mergeCell ref="B705:D705"/>
    <mergeCell ref="B823:D823"/>
    <mergeCell ref="B898:D898"/>
    <mergeCell ref="B932:D932"/>
    <mergeCell ref="B1057:D1057"/>
    <mergeCell ref="B1061:D1061"/>
    <mergeCell ref="B1125:D1125"/>
    <mergeCell ref="B958:D958"/>
    <mergeCell ref="B970:D970"/>
    <mergeCell ref="B979:D979"/>
    <mergeCell ref="B993:D993"/>
    <mergeCell ref="B1002:D1002"/>
    <mergeCell ref="B1022:D1022"/>
    <mergeCell ref="B1035:B1038"/>
    <mergeCell ref="B1085:D1085"/>
    <mergeCell ref="B1237:D1237"/>
    <mergeCell ref="B1260:D1260"/>
    <mergeCell ref="B1319:D1319"/>
    <mergeCell ref="B1321:D1321"/>
    <mergeCell ref="B1146:D1146"/>
    <mergeCell ref="B1148:D1148"/>
    <mergeCell ref="B1188:D1188"/>
    <mergeCell ref="B1204:D1204"/>
    <mergeCell ref="B1206:D1206"/>
  </mergeCells>
  <pageMargins left="1.0629921259842521" right="0.39370078740157483" top="0.31496062992125984" bottom="0.27559055118110237" header="0.31496062992125984" footer="0.31496062992125984"/>
  <pageSetup paperSize="9"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1"/>
  <sheetViews>
    <sheetView view="pageBreakPreview" zoomScaleNormal="100" zoomScaleSheetLayoutView="100" workbookViewId="0">
      <selection activeCell="F43" sqref="F43"/>
    </sheetView>
  </sheetViews>
  <sheetFormatPr defaultRowHeight="12.75"/>
  <cols>
    <col min="1" max="1" width="11.28515625" style="62" customWidth="1"/>
    <col min="2" max="2" width="12.85546875" style="62" customWidth="1"/>
    <col min="3" max="3" width="13.85546875" style="62" customWidth="1"/>
    <col min="4" max="4" width="13.7109375" style="62" customWidth="1"/>
    <col min="5" max="5" width="9.140625" style="62"/>
    <col min="6" max="6" width="23.28515625" style="62" customWidth="1"/>
    <col min="7" max="7" width="15" style="62" customWidth="1"/>
    <col min="8" max="256" width="9.140625" style="62"/>
    <col min="257" max="257" width="11.28515625" style="62" customWidth="1"/>
    <col min="258" max="258" width="12.85546875" style="62" customWidth="1"/>
    <col min="259" max="259" width="13.85546875" style="62" customWidth="1"/>
    <col min="260" max="260" width="13.7109375" style="62" customWidth="1"/>
    <col min="261" max="261" width="9.140625" style="62"/>
    <col min="262" max="262" width="23.28515625" style="62" customWidth="1"/>
    <col min="263" max="263" width="15" style="62" customWidth="1"/>
    <col min="264" max="512" width="9.140625" style="62"/>
    <col min="513" max="513" width="11.28515625" style="62" customWidth="1"/>
    <col min="514" max="514" width="12.85546875" style="62" customWidth="1"/>
    <col min="515" max="515" width="13.85546875" style="62" customWidth="1"/>
    <col min="516" max="516" width="13.7109375" style="62" customWidth="1"/>
    <col min="517" max="517" width="9.140625" style="62"/>
    <col min="518" max="518" width="23.28515625" style="62" customWidth="1"/>
    <col min="519" max="519" width="15" style="62" customWidth="1"/>
    <col min="520" max="768" width="9.140625" style="62"/>
    <col min="769" max="769" width="11.28515625" style="62" customWidth="1"/>
    <col min="770" max="770" width="12.85546875" style="62" customWidth="1"/>
    <col min="771" max="771" width="13.85546875" style="62" customWidth="1"/>
    <col min="772" max="772" width="13.7109375" style="62" customWidth="1"/>
    <col min="773" max="773" width="9.140625" style="62"/>
    <col min="774" max="774" width="23.28515625" style="62" customWidth="1"/>
    <col min="775" max="775" width="15" style="62" customWidth="1"/>
    <col min="776" max="1024" width="9.140625" style="62"/>
    <col min="1025" max="1025" width="11.28515625" style="62" customWidth="1"/>
    <col min="1026" max="1026" width="12.85546875" style="62" customWidth="1"/>
    <col min="1027" max="1027" width="13.85546875" style="62" customWidth="1"/>
    <col min="1028" max="1028" width="13.7109375" style="62" customWidth="1"/>
    <col min="1029" max="1029" width="9.140625" style="62"/>
    <col min="1030" max="1030" width="23.28515625" style="62" customWidth="1"/>
    <col min="1031" max="1031" width="15" style="62" customWidth="1"/>
    <col min="1032" max="1280" width="9.140625" style="62"/>
    <col min="1281" max="1281" width="11.28515625" style="62" customWidth="1"/>
    <col min="1282" max="1282" width="12.85546875" style="62" customWidth="1"/>
    <col min="1283" max="1283" width="13.85546875" style="62" customWidth="1"/>
    <col min="1284" max="1284" width="13.7109375" style="62" customWidth="1"/>
    <col min="1285" max="1285" width="9.140625" style="62"/>
    <col min="1286" max="1286" width="23.28515625" style="62" customWidth="1"/>
    <col min="1287" max="1287" width="15" style="62" customWidth="1"/>
    <col min="1288" max="1536" width="9.140625" style="62"/>
    <col min="1537" max="1537" width="11.28515625" style="62" customWidth="1"/>
    <col min="1538" max="1538" width="12.85546875" style="62" customWidth="1"/>
    <col min="1539" max="1539" width="13.85546875" style="62" customWidth="1"/>
    <col min="1540" max="1540" width="13.7109375" style="62" customWidth="1"/>
    <col min="1541" max="1541" width="9.140625" style="62"/>
    <col min="1542" max="1542" width="23.28515625" style="62" customWidth="1"/>
    <col min="1543" max="1543" width="15" style="62" customWidth="1"/>
    <col min="1544" max="1792" width="9.140625" style="62"/>
    <col min="1793" max="1793" width="11.28515625" style="62" customWidth="1"/>
    <col min="1794" max="1794" width="12.85546875" style="62" customWidth="1"/>
    <col min="1795" max="1795" width="13.85546875" style="62" customWidth="1"/>
    <col min="1796" max="1796" width="13.7109375" style="62" customWidth="1"/>
    <col min="1797" max="1797" width="9.140625" style="62"/>
    <col min="1798" max="1798" width="23.28515625" style="62" customWidth="1"/>
    <col min="1799" max="1799" width="15" style="62" customWidth="1"/>
    <col min="1800" max="2048" width="9.140625" style="62"/>
    <col min="2049" max="2049" width="11.28515625" style="62" customWidth="1"/>
    <col min="2050" max="2050" width="12.85546875" style="62" customWidth="1"/>
    <col min="2051" max="2051" width="13.85546875" style="62" customWidth="1"/>
    <col min="2052" max="2052" width="13.7109375" style="62" customWidth="1"/>
    <col min="2053" max="2053" width="9.140625" style="62"/>
    <col min="2054" max="2054" width="23.28515625" style="62" customWidth="1"/>
    <col min="2055" max="2055" width="15" style="62" customWidth="1"/>
    <col min="2056" max="2304" width="9.140625" style="62"/>
    <col min="2305" max="2305" width="11.28515625" style="62" customWidth="1"/>
    <col min="2306" max="2306" width="12.85546875" style="62" customWidth="1"/>
    <col min="2307" max="2307" width="13.85546875" style="62" customWidth="1"/>
    <col min="2308" max="2308" width="13.7109375" style="62" customWidth="1"/>
    <col min="2309" max="2309" width="9.140625" style="62"/>
    <col min="2310" max="2310" width="23.28515625" style="62" customWidth="1"/>
    <col min="2311" max="2311" width="15" style="62" customWidth="1"/>
    <col min="2312" max="2560" width="9.140625" style="62"/>
    <col min="2561" max="2561" width="11.28515625" style="62" customWidth="1"/>
    <col min="2562" max="2562" width="12.85546875" style="62" customWidth="1"/>
    <col min="2563" max="2563" width="13.85546875" style="62" customWidth="1"/>
    <col min="2564" max="2564" width="13.7109375" style="62" customWidth="1"/>
    <col min="2565" max="2565" width="9.140625" style="62"/>
    <col min="2566" max="2566" width="23.28515625" style="62" customWidth="1"/>
    <col min="2567" max="2567" width="15" style="62" customWidth="1"/>
    <col min="2568" max="2816" width="9.140625" style="62"/>
    <col min="2817" max="2817" width="11.28515625" style="62" customWidth="1"/>
    <col min="2818" max="2818" width="12.85546875" style="62" customWidth="1"/>
    <col min="2819" max="2819" width="13.85546875" style="62" customWidth="1"/>
    <col min="2820" max="2820" width="13.7109375" style="62" customWidth="1"/>
    <col min="2821" max="2821" width="9.140625" style="62"/>
    <col min="2822" max="2822" width="23.28515625" style="62" customWidth="1"/>
    <col min="2823" max="2823" width="15" style="62" customWidth="1"/>
    <col min="2824" max="3072" width="9.140625" style="62"/>
    <col min="3073" max="3073" width="11.28515625" style="62" customWidth="1"/>
    <col min="3074" max="3074" width="12.85546875" style="62" customWidth="1"/>
    <col min="3075" max="3075" width="13.85546875" style="62" customWidth="1"/>
    <col min="3076" max="3076" width="13.7109375" style="62" customWidth="1"/>
    <col min="3077" max="3077" width="9.140625" style="62"/>
    <col min="3078" max="3078" width="23.28515625" style="62" customWidth="1"/>
    <col min="3079" max="3079" width="15" style="62" customWidth="1"/>
    <col min="3080" max="3328" width="9.140625" style="62"/>
    <col min="3329" max="3329" width="11.28515625" style="62" customWidth="1"/>
    <col min="3330" max="3330" width="12.85546875" style="62" customWidth="1"/>
    <col min="3331" max="3331" width="13.85546875" style="62" customWidth="1"/>
    <col min="3332" max="3332" width="13.7109375" style="62" customWidth="1"/>
    <col min="3333" max="3333" width="9.140625" style="62"/>
    <col min="3334" max="3334" width="23.28515625" style="62" customWidth="1"/>
    <col min="3335" max="3335" width="15" style="62" customWidth="1"/>
    <col min="3336" max="3584" width="9.140625" style="62"/>
    <col min="3585" max="3585" width="11.28515625" style="62" customWidth="1"/>
    <col min="3586" max="3586" width="12.85546875" style="62" customWidth="1"/>
    <col min="3587" max="3587" width="13.85546875" style="62" customWidth="1"/>
    <col min="3588" max="3588" width="13.7109375" style="62" customWidth="1"/>
    <col min="3589" max="3589" width="9.140625" style="62"/>
    <col min="3590" max="3590" width="23.28515625" style="62" customWidth="1"/>
    <col min="3591" max="3591" width="15" style="62" customWidth="1"/>
    <col min="3592" max="3840" width="9.140625" style="62"/>
    <col min="3841" max="3841" width="11.28515625" style="62" customWidth="1"/>
    <col min="3842" max="3842" width="12.85546875" style="62" customWidth="1"/>
    <col min="3843" max="3843" width="13.85546875" style="62" customWidth="1"/>
    <col min="3844" max="3844" width="13.7109375" style="62" customWidth="1"/>
    <col min="3845" max="3845" width="9.140625" style="62"/>
    <col min="3846" max="3846" width="23.28515625" style="62" customWidth="1"/>
    <col min="3847" max="3847" width="15" style="62" customWidth="1"/>
    <col min="3848" max="4096" width="9.140625" style="62"/>
    <col min="4097" max="4097" width="11.28515625" style="62" customWidth="1"/>
    <col min="4098" max="4098" width="12.85546875" style="62" customWidth="1"/>
    <col min="4099" max="4099" width="13.85546875" style="62" customWidth="1"/>
    <col min="4100" max="4100" width="13.7109375" style="62" customWidth="1"/>
    <col min="4101" max="4101" width="9.140625" style="62"/>
    <col min="4102" max="4102" width="23.28515625" style="62" customWidth="1"/>
    <col min="4103" max="4103" width="15" style="62" customWidth="1"/>
    <col min="4104" max="4352" width="9.140625" style="62"/>
    <col min="4353" max="4353" width="11.28515625" style="62" customWidth="1"/>
    <col min="4354" max="4354" width="12.85546875" style="62" customWidth="1"/>
    <col min="4355" max="4355" width="13.85546875" style="62" customWidth="1"/>
    <col min="4356" max="4356" width="13.7109375" style="62" customWidth="1"/>
    <col min="4357" max="4357" width="9.140625" style="62"/>
    <col min="4358" max="4358" width="23.28515625" style="62" customWidth="1"/>
    <col min="4359" max="4359" width="15" style="62" customWidth="1"/>
    <col min="4360" max="4608" width="9.140625" style="62"/>
    <col min="4609" max="4609" width="11.28515625" style="62" customWidth="1"/>
    <col min="4610" max="4610" width="12.85546875" style="62" customWidth="1"/>
    <col min="4611" max="4611" width="13.85546875" style="62" customWidth="1"/>
    <col min="4612" max="4612" width="13.7109375" style="62" customWidth="1"/>
    <col min="4613" max="4613" width="9.140625" style="62"/>
    <col min="4614" max="4614" width="23.28515625" style="62" customWidth="1"/>
    <col min="4615" max="4615" width="15" style="62" customWidth="1"/>
    <col min="4616" max="4864" width="9.140625" style="62"/>
    <col min="4865" max="4865" width="11.28515625" style="62" customWidth="1"/>
    <col min="4866" max="4866" width="12.85546875" style="62" customWidth="1"/>
    <col min="4867" max="4867" width="13.85546875" style="62" customWidth="1"/>
    <col min="4868" max="4868" width="13.7109375" style="62" customWidth="1"/>
    <col min="4869" max="4869" width="9.140625" style="62"/>
    <col min="4870" max="4870" width="23.28515625" style="62" customWidth="1"/>
    <col min="4871" max="4871" width="15" style="62" customWidth="1"/>
    <col min="4872" max="5120" width="9.140625" style="62"/>
    <col min="5121" max="5121" width="11.28515625" style="62" customWidth="1"/>
    <col min="5122" max="5122" width="12.85546875" style="62" customWidth="1"/>
    <col min="5123" max="5123" width="13.85546875" style="62" customWidth="1"/>
    <col min="5124" max="5124" width="13.7109375" style="62" customWidth="1"/>
    <col min="5125" max="5125" width="9.140625" style="62"/>
    <col min="5126" max="5126" width="23.28515625" style="62" customWidth="1"/>
    <col min="5127" max="5127" width="15" style="62" customWidth="1"/>
    <col min="5128" max="5376" width="9.140625" style="62"/>
    <col min="5377" max="5377" width="11.28515625" style="62" customWidth="1"/>
    <col min="5378" max="5378" width="12.85546875" style="62" customWidth="1"/>
    <col min="5379" max="5379" width="13.85546875" style="62" customWidth="1"/>
    <col min="5380" max="5380" width="13.7109375" style="62" customWidth="1"/>
    <col min="5381" max="5381" width="9.140625" style="62"/>
    <col min="5382" max="5382" width="23.28515625" style="62" customWidth="1"/>
    <col min="5383" max="5383" width="15" style="62" customWidth="1"/>
    <col min="5384" max="5632" width="9.140625" style="62"/>
    <col min="5633" max="5633" width="11.28515625" style="62" customWidth="1"/>
    <col min="5634" max="5634" width="12.85546875" style="62" customWidth="1"/>
    <col min="5635" max="5635" width="13.85546875" style="62" customWidth="1"/>
    <col min="5636" max="5636" width="13.7109375" style="62" customWidth="1"/>
    <col min="5637" max="5637" width="9.140625" style="62"/>
    <col min="5638" max="5638" width="23.28515625" style="62" customWidth="1"/>
    <col min="5639" max="5639" width="15" style="62" customWidth="1"/>
    <col min="5640" max="5888" width="9.140625" style="62"/>
    <col min="5889" max="5889" width="11.28515625" style="62" customWidth="1"/>
    <col min="5890" max="5890" width="12.85546875" style="62" customWidth="1"/>
    <col min="5891" max="5891" width="13.85546875" style="62" customWidth="1"/>
    <col min="5892" max="5892" width="13.7109375" style="62" customWidth="1"/>
    <col min="5893" max="5893" width="9.140625" style="62"/>
    <col min="5894" max="5894" width="23.28515625" style="62" customWidth="1"/>
    <col min="5895" max="5895" width="15" style="62" customWidth="1"/>
    <col min="5896" max="6144" width="9.140625" style="62"/>
    <col min="6145" max="6145" width="11.28515625" style="62" customWidth="1"/>
    <col min="6146" max="6146" width="12.85546875" style="62" customWidth="1"/>
    <col min="6147" max="6147" width="13.85546875" style="62" customWidth="1"/>
    <col min="6148" max="6148" width="13.7109375" style="62" customWidth="1"/>
    <col min="6149" max="6149" width="9.140625" style="62"/>
    <col min="6150" max="6150" width="23.28515625" style="62" customWidth="1"/>
    <col min="6151" max="6151" width="15" style="62" customWidth="1"/>
    <col min="6152" max="6400" width="9.140625" style="62"/>
    <col min="6401" max="6401" width="11.28515625" style="62" customWidth="1"/>
    <col min="6402" max="6402" width="12.85546875" style="62" customWidth="1"/>
    <col min="6403" max="6403" width="13.85546875" style="62" customWidth="1"/>
    <col min="6404" max="6404" width="13.7109375" style="62" customWidth="1"/>
    <col min="6405" max="6405" width="9.140625" style="62"/>
    <col min="6406" max="6406" width="23.28515625" style="62" customWidth="1"/>
    <col min="6407" max="6407" width="15" style="62" customWidth="1"/>
    <col min="6408" max="6656" width="9.140625" style="62"/>
    <col min="6657" max="6657" width="11.28515625" style="62" customWidth="1"/>
    <col min="6658" max="6658" width="12.85546875" style="62" customWidth="1"/>
    <col min="6659" max="6659" width="13.85546875" style="62" customWidth="1"/>
    <col min="6660" max="6660" width="13.7109375" style="62" customWidth="1"/>
    <col min="6661" max="6661" width="9.140625" style="62"/>
    <col min="6662" max="6662" width="23.28515625" style="62" customWidth="1"/>
    <col min="6663" max="6663" width="15" style="62" customWidth="1"/>
    <col min="6664" max="6912" width="9.140625" style="62"/>
    <col min="6913" max="6913" width="11.28515625" style="62" customWidth="1"/>
    <col min="6914" max="6914" width="12.85546875" style="62" customWidth="1"/>
    <col min="6915" max="6915" width="13.85546875" style="62" customWidth="1"/>
    <col min="6916" max="6916" width="13.7109375" style="62" customWidth="1"/>
    <col min="6917" max="6917" width="9.140625" style="62"/>
    <col min="6918" max="6918" width="23.28515625" style="62" customWidth="1"/>
    <col min="6919" max="6919" width="15" style="62" customWidth="1"/>
    <col min="6920" max="7168" width="9.140625" style="62"/>
    <col min="7169" max="7169" width="11.28515625" style="62" customWidth="1"/>
    <col min="7170" max="7170" width="12.85546875" style="62" customWidth="1"/>
    <col min="7171" max="7171" width="13.85546875" style="62" customWidth="1"/>
    <col min="7172" max="7172" width="13.7109375" style="62" customWidth="1"/>
    <col min="7173" max="7173" width="9.140625" style="62"/>
    <col min="7174" max="7174" width="23.28515625" style="62" customWidth="1"/>
    <col min="7175" max="7175" width="15" style="62" customWidth="1"/>
    <col min="7176" max="7424" width="9.140625" style="62"/>
    <col min="7425" max="7425" width="11.28515625" style="62" customWidth="1"/>
    <col min="7426" max="7426" width="12.85546875" style="62" customWidth="1"/>
    <col min="7427" max="7427" width="13.85546875" style="62" customWidth="1"/>
    <col min="7428" max="7428" width="13.7109375" style="62" customWidth="1"/>
    <col min="7429" max="7429" width="9.140625" style="62"/>
    <col min="7430" max="7430" width="23.28515625" style="62" customWidth="1"/>
    <col min="7431" max="7431" width="15" style="62" customWidth="1"/>
    <col min="7432" max="7680" width="9.140625" style="62"/>
    <col min="7681" max="7681" width="11.28515625" style="62" customWidth="1"/>
    <col min="7682" max="7682" width="12.85546875" style="62" customWidth="1"/>
    <col min="7683" max="7683" width="13.85546875" style="62" customWidth="1"/>
    <col min="7684" max="7684" width="13.7109375" style="62" customWidth="1"/>
    <col min="7685" max="7685" width="9.140625" style="62"/>
    <col min="7686" max="7686" width="23.28515625" style="62" customWidth="1"/>
    <col min="7687" max="7687" width="15" style="62" customWidth="1"/>
    <col min="7688" max="7936" width="9.140625" style="62"/>
    <col min="7937" max="7937" width="11.28515625" style="62" customWidth="1"/>
    <col min="7938" max="7938" width="12.85546875" style="62" customWidth="1"/>
    <col min="7939" max="7939" width="13.85546875" style="62" customWidth="1"/>
    <col min="7940" max="7940" width="13.7109375" style="62" customWidth="1"/>
    <col min="7941" max="7941" width="9.140625" style="62"/>
    <col min="7942" max="7942" width="23.28515625" style="62" customWidth="1"/>
    <col min="7943" max="7943" width="15" style="62" customWidth="1"/>
    <col min="7944" max="8192" width="9.140625" style="62"/>
    <col min="8193" max="8193" width="11.28515625" style="62" customWidth="1"/>
    <col min="8194" max="8194" width="12.85546875" style="62" customWidth="1"/>
    <col min="8195" max="8195" width="13.85546875" style="62" customWidth="1"/>
    <col min="8196" max="8196" width="13.7109375" style="62" customWidth="1"/>
    <col min="8197" max="8197" width="9.140625" style="62"/>
    <col min="8198" max="8198" width="23.28515625" style="62" customWidth="1"/>
    <col min="8199" max="8199" width="15" style="62" customWidth="1"/>
    <col min="8200" max="8448" width="9.140625" style="62"/>
    <col min="8449" max="8449" width="11.28515625" style="62" customWidth="1"/>
    <col min="8450" max="8450" width="12.85546875" style="62" customWidth="1"/>
    <col min="8451" max="8451" width="13.85546875" style="62" customWidth="1"/>
    <col min="8452" max="8452" width="13.7109375" style="62" customWidth="1"/>
    <col min="8453" max="8453" width="9.140625" style="62"/>
    <col min="8454" max="8454" width="23.28515625" style="62" customWidth="1"/>
    <col min="8455" max="8455" width="15" style="62" customWidth="1"/>
    <col min="8456" max="8704" width="9.140625" style="62"/>
    <col min="8705" max="8705" width="11.28515625" style="62" customWidth="1"/>
    <col min="8706" max="8706" width="12.85546875" style="62" customWidth="1"/>
    <col min="8707" max="8707" width="13.85546875" style="62" customWidth="1"/>
    <col min="8708" max="8708" width="13.7109375" style="62" customWidth="1"/>
    <col min="8709" max="8709" width="9.140625" style="62"/>
    <col min="8710" max="8710" width="23.28515625" style="62" customWidth="1"/>
    <col min="8711" max="8711" width="15" style="62" customWidth="1"/>
    <col min="8712" max="8960" width="9.140625" style="62"/>
    <col min="8961" max="8961" width="11.28515625" style="62" customWidth="1"/>
    <col min="8962" max="8962" width="12.85546875" style="62" customWidth="1"/>
    <col min="8963" max="8963" width="13.85546875" style="62" customWidth="1"/>
    <col min="8964" max="8964" width="13.7109375" style="62" customWidth="1"/>
    <col min="8965" max="8965" width="9.140625" style="62"/>
    <col min="8966" max="8966" width="23.28515625" style="62" customWidth="1"/>
    <col min="8967" max="8967" width="15" style="62" customWidth="1"/>
    <col min="8968" max="9216" width="9.140625" style="62"/>
    <col min="9217" max="9217" width="11.28515625" style="62" customWidth="1"/>
    <col min="9218" max="9218" width="12.85546875" style="62" customWidth="1"/>
    <col min="9219" max="9219" width="13.85546875" style="62" customWidth="1"/>
    <col min="9220" max="9220" width="13.7109375" style="62" customWidth="1"/>
    <col min="9221" max="9221" width="9.140625" style="62"/>
    <col min="9222" max="9222" width="23.28515625" style="62" customWidth="1"/>
    <col min="9223" max="9223" width="15" style="62" customWidth="1"/>
    <col min="9224" max="9472" width="9.140625" style="62"/>
    <col min="9473" max="9473" width="11.28515625" style="62" customWidth="1"/>
    <col min="9474" max="9474" width="12.85546875" style="62" customWidth="1"/>
    <col min="9475" max="9475" width="13.85546875" style="62" customWidth="1"/>
    <col min="9476" max="9476" width="13.7109375" style="62" customWidth="1"/>
    <col min="9477" max="9477" width="9.140625" style="62"/>
    <col min="9478" max="9478" width="23.28515625" style="62" customWidth="1"/>
    <col min="9479" max="9479" width="15" style="62" customWidth="1"/>
    <col min="9480" max="9728" width="9.140625" style="62"/>
    <col min="9729" max="9729" width="11.28515625" style="62" customWidth="1"/>
    <col min="9730" max="9730" width="12.85546875" style="62" customWidth="1"/>
    <col min="9731" max="9731" width="13.85546875" style="62" customWidth="1"/>
    <col min="9732" max="9732" width="13.7109375" style="62" customWidth="1"/>
    <col min="9733" max="9733" width="9.140625" style="62"/>
    <col min="9734" max="9734" width="23.28515625" style="62" customWidth="1"/>
    <col min="9735" max="9735" width="15" style="62" customWidth="1"/>
    <col min="9736" max="9984" width="9.140625" style="62"/>
    <col min="9985" max="9985" width="11.28515625" style="62" customWidth="1"/>
    <col min="9986" max="9986" width="12.85546875" style="62" customWidth="1"/>
    <col min="9987" max="9987" width="13.85546875" style="62" customWidth="1"/>
    <col min="9988" max="9988" width="13.7109375" style="62" customWidth="1"/>
    <col min="9989" max="9989" width="9.140625" style="62"/>
    <col min="9990" max="9990" width="23.28515625" style="62" customWidth="1"/>
    <col min="9991" max="9991" width="15" style="62" customWidth="1"/>
    <col min="9992" max="10240" width="9.140625" style="62"/>
    <col min="10241" max="10241" width="11.28515625" style="62" customWidth="1"/>
    <col min="10242" max="10242" width="12.85546875" style="62" customWidth="1"/>
    <col min="10243" max="10243" width="13.85546875" style="62" customWidth="1"/>
    <col min="10244" max="10244" width="13.7109375" style="62" customWidth="1"/>
    <col min="10245" max="10245" width="9.140625" style="62"/>
    <col min="10246" max="10246" width="23.28515625" style="62" customWidth="1"/>
    <col min="10247" max="10247" width="15" style="62" customWidth="1"/>
    <col min="10248" max="10496" width="9.140625" style="62"/>
    <col min="10497" max="10497" width="11.28515625" style="62" customWidth="1"/>
    <col min="10498" max="10498" width="12.85546875" style="62" customWidth="1"/>
    <col min="10499" max="10499" width="13.85546875" style="62" customWidth="1"/>
    <col min="10500" max="10500" width="13.7109375" style="62" customWidth="1"/>
    <col min="10501" max="10501" width="9.140625" style="62"/>
    <col min="10502" max="10502" width="23.28515625" style="62" customWidth="1"/>
    <col min="10503" max="10503" width="15" style="62" customWidth="1"/>
    <col min="10504" max="10752" width="9.140625" style="62"/>
    <col min="10753" max="10753" width="11.28515625" style="62" customWidth="1"/>
    <col min="10754" max="10754" width="12.85546875" style="62" customWidth="1"/>
    <col min="10755" max="10755" width="13.85546875" style="62" customWidth="1"/>
    <col min="10756" max="10756" width="13.7109375" style="62" customWidth="1"/>
    <col min="10757" max="10757" width="9.140625" style="62"/>
    <col min="10758" max="10758" width="23.28515625" style="62" customWidth="1"/>
    <col min="10759" max="10759" width="15" style="62" customWidth="1"/>
    <col min="10760" max="11008" width="9.140625" style="62"/>
    <col min="11009" max="11009" width="11.28515625" style="62" customWidth="1"/>
    <col min="11010" max="11010" width="12.85546875" style="62" customWidth="1"/>
    <col min="11011" max="11011" width="13.85546875" style="62" customWidth="1"/>
    <col min="11012" max="11012" width="13.7109375" style="62" customWidth="1"/>
    <col min="11013" max="11013" width="9.140625" style="62"/>
    <col min="11014" max="11014" width="23.28515625" style="62" customWidth="1"/>
    <col min="11015" max="11015" width="15" style="62" customWidth="1"/>
    <col min="11016" max="11264" width="9.140625" style="62"/>
    <col min="11265" max="11265" width="11.28515625" style="62" customWidth="1"/>
    <col min="11266" max="11266" width="12.85546875" style="62" customWidth="1"/>
    <col min="11267" max="11267" width="13.85546875" style="62" customWidth="1"/>
    <col min="11268" max="11268" width="13.7109375" style="62" customWidth="1"/>
    <col min="11269" max="11269" width="9.140625" style="62"/>
    <col min="11270" max="11270" width="23.28515625" style="62" customWidth="1"/>
    <col min="11271" max="11271" width="15" style="62" customWidth="1"/>
    <col min="11272" max="11520" width="9.140625" style="62"/>
    <col min="11521" max="11521" width="11.28515625" style="62" customWidth="1"/>
    <col min="11522" max="11522" width="12.85546875" style="62" customWidth="1"/>
    <col min="11523" max="11523" width="13.85546875" style="62" customWidth="1"/>
    <col min="11524" max="11524" width="13.7109375" style="62" customWidth="1"/>
    <col min="11525" max="11525" width="9.140625" style="62"/>
    <col min="11526" max="11526" width="23.28515625" style="62" customWidth="1"/>
    <col min="11527" max="11527" width="15" style="62" customWidth="1"/>
    <col min="11528" max="11776" width="9.140625" style="62"/>
    <col min="11777" max="11777" width="11.28515625" style="62" customWidth="1"/>
    <col min="11778" max="11778" width="12.85546875" style="62" customWidth="1"/>
    <col min="11779" max="11779" width="13.85546875" style="62" customWidth="1"/>
    <col min="11780" max="11780" width="13.7109375" style="62" customWidth="1"/>
    <col min="11781" max="11781" width="9.140625" style="62"/>
    <col min="11782" max="11782" width="23.28515625" style="62" customWidth="1"/>
    <col min="11783" max="11783" width="15" style="62" customWidth="1"/>
    <col min="11784" max="12032" width="9.140625" style="62"/>
    <col min="12033" max="12033" width="11.28515625" style="62" customWidth="1"/>
    <col min="12034" max="12034" width="12.85546875" style="62" customWidth="1"/>
    <col min="12035" max="12035" width="13.85546875" style="62" customWidth="1"/>
    <col min="12036" max="12036" width="13.7109375" style="62" customWidth="1"/>
    <col min="12037" max="12037" width="9.140625" style="62"/>
    <col min="12038" max="12038" width="23.28515625" style="62" customWidth="1"/>
    <col min="12039" max="12039" width="15" style="62" customWidth="1"/>
    <col min="12040" max="12288" width="9.140625" style="62"/>
    <col min="12289" max="12289" width="11.28515625" style="62" customWidth="1"/>
    <col min="12290" max="12290" width="12.85546875" style="62" customWidth="1"/>
    <col min="12291" max="12291" width="13.85546875" style="62" customWidth="1"/>
    <col min="12292" max="12292" width="13.7109375" style="62" customWidth="1"/>
    <col min="12293" max="12293" width="9.140625" style="62"/>
    <col min="12294" max="12294" width="23.28515625" style="62" customWidth="1"/>
    <col min="12295" max="12295" width="15" style="62" customWidth="1"/>
    <col min="12296" max="12544" width="9.140625" style="62"/>
    <col min="12545" max="12545" width="11.28515625" style="62" customWidth="1"/>
    <col min="12546" max="12546" width="12.85546875" style="62" customWidth="1"/>
    <col min="12547" max="12547" width="13.85546875" style="62" customWidth="1"/>
    <col min="12548" max="12548" width="13.7109375" style="62" customWidth="1"/>
    <col min="12549" max="12549" width="9.140625" style="62"/>
    <col min="12550" max="12550" width="23.28515625" style="62" customWidth="1"/>
    <col min="12551" max="12551" width="15" style="62" customWidth="1"/>
    <col min="12552" max="12800" width="9.140625" style="62"/>
    <col min="12801" max="12801" width="11.28515625" style="62" customWidth="1"/>
    <col min="12802" max="12802" width="12.85546875" style="62" customWidth="1"/>
    <col min="12803" max="12803" width="13.85546875" style="62" customWidth="1"/>
    <col min="12804" max="12804" width="13.7109375" style="62" customWidth="1"/>
    <col min="12805" max="12805" width="9.140625" style="62"/>
    <col min="12806" max="12806" width="23.28515625" style="62" customWidth="1"/>
    <col min="12807" max="12807" width="15" style="62" customWidth="1"/>
    <col min="12808" max="13056" width="9.140625" style="62"/>
    <col min="13057" max="13057" width="11.28515625" style="62" customWidth="1"/>
    <col min="13058" max="13058" width="12.85546875" style="62" customWidth="1"/>
    <col min="13059" max="13059" width="13.85546875" style="62" customWidth="1"/>
    <col min="13060" max="13060" width="13.7109375" style="62" customWidth="1"/>
    <col min="13061" max="13061" width="9.140625" style="62"/>
    <col min="13062" max="13062" width="23.28515625" style="62" customWidth="1"/>
    <col min="13063" max="13063" width="15" style="62" customWidth="1"/>
    <col min="13064" max="13312" width="9.140625" style="62"/>
    <col min="13313" max="13313" width="11.28515625" style="62" customWidth="1"/>
    <col min="13314" max="13314" width="12.85546875" style="62" customWidth="1"/>
    <col min="13315" max="13315" width="13.85546875" style="62" customWidth="1"/>
    <col min="13316" max="13316" width="13.7109375" style="62" customWidth="1"/>
    <col min="13317" max="13317" width="9.140625" style="62"/>
    <col min="13318" max="13318" width="23.28515625" style="62" customWidth="1"/>
    <col min="13319" max="13319" width="15" style="62" customWidth="1"/>
    <col min="13320" max="13568" width="9.140625" style="62"/>
    <col min="13569" max="13569" width="11.28515625" style="62" customWidth="1"/>
    <col min="13570" max="13570" width="12.85546875" style="62" customWidth="1"/>
    <col min="13571" max="13571" width="13.85546875" style="62" customWidth="1"/>
    <col min="13572" max="13572" width="13.7109375" style="62" customWidth="1"/>
    <col min="13573" max="13573" width="9.140625" style="62"/>
    <col min="13574" max="13574" width="23.28515625" style="62" customWidth="1"/>
    <col min="13575" max="13575" width="15" style="62" customWidth="1"/>
    <col min="13576" max="13824" width="9.140625" style="62"/>
    <col min="13825" max="13825" width="11.28515625" style="62" customWidth="1"/>
    <col min="13826" max="13826" width="12.85546875" style="62" customWidth="1"/>
    <col min="13827" max="13827" width="13.85546875" style="62" customWidth="1"/>
    <col min="13828" max="13828" width="13.7109375" style="62" customWidth="1"/>
    <col min="13829" max="13829" width="9.140625" style="62"/>
    <col min="13830" max="13830" width="23.28515625" style="62" customWidth="1"/>
    <col min="13831" max="13831" width="15" style="62" customWidth="1"/>
    <col min="13832" max="14080" width="9.140625" style="62"/>
    <col min="14081" max="14081" width="11.28515625" style="62" customWidth="1"/>
    <col min="14082" max="14082" width="12.85546875" style="62" customWidth="1"/>
    <col min="14083" max="14083" width="13.85546875" style="62" customWidth="1"/>
    <col min="14084" max="14084" width="13.7109375" style="62" customWidth="1"/>
    <col min="14085" max="14085" width="9.140625" style="62"/>
    <col min="14086" max="14086" width="23.28515625" style="62" customWidth="1"/>
    <col min="14087" max="14087" width="15" style="62" customWidth="1"/>
    <col min="14088" max="14336" width="9.140625" style="62"/>
    <col min="14337" max="14337" width="11.28515625" style="62" customWidth="1"/>
    <col min="14338" max="14338" width="12.85546875" style="62" customWidth="1"/>
    <col min="14339" max="14339" width="13.85546875" style="62" customWidth="1"/>
    <col min="14340" max="14340" width="13.7109375" style="62" customWidth="1"/>
    <col min="14341" max="14341" width="9.140625" style="62"/>
    <col min="14342" max="14342" width="23.28515625" style="62" customWidth="1"/>
    <col min="14343" max="14343" width="15" style="62" customWidth="1"/>
    <col min="14344" max="14592" width="9.140625" style="62"/>
    <col min="14593" max="14593" width="11.28515625" style="62" customWidth="1"/>
    <col min="14594" max="14594" width="12.85546875" style="62" customWidth="1"/>
    <col min="14595" max="14595" width="13.85546875" style="62" customWidth="1"/>
    <col min="14596" max="14596" width="13.7109375" style="62" customWidth="1"/>
    <col min="14597" max="14597" width="9.140625" style="62"/>
    <col min="14598" max="14598" width="23.28515625" style="62" customWidth="1"/>
    <col min="14599" max="14599" width="15" style="62" customWidth="1"/>
    <col min="14600" max="14848" width="9.140625" style="62"/>
    <col min="14849" max="14849" width="11.28515625" style="62" customWidth="1"/>
    <col min="14850" max="14850" width="12.85546875" style="62" customWidth="1"/>
    <col min="14851" max="14851" width="13.85546875" style="62" customWidth="1"/>
    <col min="14852" max="14852" width="13.7109375" style="62" customWidth="1"/>
    <col min="14853" max="14853" width="9.140625" style="62"/>
    <col min="14854" max="14854" width="23.28515625" style="62" customWidth="1"/>
    <col min="14855" max="14855" width="15" style="62" customWidth="1"/>
    <col min="14856" max="15104" width="9.140625" style="62"/>
    <col min="15105" max="15105" width="11.28515625" style="62" customWidth="1"/>
    <col min="15106" max="15106" width="12.85546875" style="62" customWidth="1"/>
    <col min="15107" max="15107" width="13.85546875" style="62" customWidth="1"/>
    <col min="15108" max="15108" width="13.7109375" style="62" customWidth="1"/>
    <col min="15109" max="15109" width="9.140625" style="62"/>
    <col min="15110" max="15110" width="23.28515625" style="62" customWidth="1"/>
    <col min="15111" max="15111" width="15" style="62" customWidth="1"/>
    <col min="15112" max="15360" width="9.140625" style="62"/>
    <col min="15361" max="15361" width="11.28515625" style="62" customWidth="1"/>
    <col min="15362" max="15362" width="12.85546875" style="62" customWidth="1"/>
    <col min="15363" max="15363" width="13.85546875" style="62" customWidth="1"/>
    <col min="15364" max="15364" width="13.7109375" style="62" customWidth="1"/>
    <col min="15365" max="15365" width="9.140625" style="62"/>
    <col min="15366" max="15366" width="23.28515625" style="62" customWidth="1"/>
    <col min="15367" max="15367" width="15" style="62" customWidth="1"/>
    <col min="15368" max="15616" width="9.140625" style="62"/>
    <col min="15617" max="15617" width="11.28515625" style="62" customWidth="1"/>
    <col min="15618" max="15618" width="12.85546875" style="62" customWidth="1"/>
    <col min="15619" max="15619" width="13.85546875" style="62" customWidth="1"/>
    <col min="15620" max="15620" width="13.7109375" style="62" customWidth="1"/>
    <col min="15621" max="15621" width="9.140625" style="62"/>
    <col min="15622" max="15622" width="23.28515625" style="62" customWidth="1"/>
    <col min="15623" max="15623" width="15" style="62" customWidth="1"/>
    <col min="15624" max="15872" width="9.140625" style="62"/>
    <col min="15873" max="15873" width="11.28515625" style="62" customWidth="1"/>
    <col min="15874" max="15874" width="12.85546875" style="62" customWidth="1"/>
    <col min="15875" max="15875" width="13.85546875" style="62" customWidth="1"/>
    <col min="15876" max="15876" width="13.7109375" style="62" customWidth="1"/>
    <col min="15877" max="15877" width="9.140625" style="62"/>
    <col min="15878" max="15878" width="23.28515625" style="62" customWidth="1"/>
    <col min="15879" max="15879" width="15" style="62" customWidth="1"/>
    <col min="15880" max="16128" width="9.140625" style="62"/>
    <col min="16129" max="16129" width="11.28515625" style="62" customWidth="1"/>
    <col min="16130" max="16130" width="12.85546875" style="62" customWidth="1"/>
    <col min="16131" max="16131" width="13.85546875" style="62" customWidth="1"/>
    <col min="16132" max="16132" width="13.7109375" style="62" customWidth="1"/>
    <col min="16133" max="16133" width="9.140625" style="62"/>
    <col min="16134" max="16134" width="23.28515625" style="62" customWidth="1"/>
    <col min="16135" max="16135" width="15" style="62" customWidth="1"/>
    <col min="16136" max="16384" width="9.140625" style="62"/>
  </cols>
  <sheetData>
    <row r="1" spans="1:9" ht="12.75" customHeight="1"/>
    <row r="3" spans="1:9" ht="15.75">
      <c r="C3" s="63" t="s">
        <v>1038</v>
      </c>
    </row>
    <row r="4" spans="1:9" ht="13.5">
      <c r="D4" s="64" t="s">
        <v>1039</v>
      </c>
    </row>
    <row r="5" spans="1:9" ht="14.25" thickBot="1">
      <c r="A5" s="65"/>
      <c r="B5" s="65"/>
      <c r="C5" s="65"/>
      <c r="D5" s="65"/>
      <c r="E5" s="65"/>
      <c r="F5" s="65"/>
      <c r="G5" s="66"/>
      <c r="H5" s="67"/>
      <c r="I5" s="67"/>
    </row>
    <row r="6" spans="1:9" ht="13.5" thickTop="1">
      <c r="G6" s="67"/>
      <c r="H6" s="67"/>
      <c r="I6" s="67"/>
    </row>
    <row r="7" spans="1:9" ht="13.5">
      <c r="A7" s="68"/>
      <c r="B7" s="69"/>
      <c r="C7" s="70"/>
      <c r="D7" s="71"/>
      <c r="E7" s="72"/>
      <c r="F7" s="73"/>
      <c r="G7" s="67"/>
      <c r="H7" s="67"/>
      <c r="I7" s="67"/>
    </row>
    <row r="8" spans="1:9" ht="13.5">
      <c r="A8" s="68"/>
      <c r="B8" s="69"/>
      <c r="C8" s="70"/>
      <c r="D8" s="71"/>
      <c r="E8" s="72"/>
      <c r="F8" s="73"/>
    </row>
    <row r="9" spans="1:9">
      <c r="A9" s="699" t="s">
        <v>1040</v>
      </c>
      <c r="B9" s="699"/>
      <c r="C9" s="699"/>
      <c r="D9" s="699"/>
      <c r="E9" s="699"/>
      <c r="F9" s="699"/>
    </row>
    <row r="10" spans="1:9" ht="14.25" customHeight="1">
      <c r="A10" s="699"/>
      <c r="B10" s="699"/>
      <c r="C10" s="699"/>
      <c r="D10" s="699"/>
      <c r="E10" s="699"/>
      <c r="F10" s="699"/>
    </row>
    <row r="11" spans="1:9" ht="72.75" customHeight="1">
      <c r="A11" s="701" t="s">
        <v>1041</v>
      </c>
      <c r="B11" s="701"/>
      <c r="C11" s="701"/>
      <c r="D11" s="701"/>
      <c r="E11" s="701"/>
      <c r="F11" s="701"/>
    </row>
    <row r="12" spans="1:9" ht="16.5">
      <c r="A12" s="236"/>
      <c r="B12" s="236"/>
      <c r="C12" s="236"/>
      <c r="D12" s="236"/>
      <c r="E12" s="236"/>
      <c r="F12" s="236"/>
    </row>
    <row r="13" spans="1:9" ht="16.5">
      <c r="A13" s="236"/>
      <c r="B13" s="236"/>
      <c r="C13" s="236"/>
      <c r="D13" s="236"/>
      <c r="E13" s="236"/>
      <c r="F13" s="236"/>
    </row>
    <row r="14" spans="1:9" ht="16.5">
      <c r="A14" s="699" t="s">
        <v>1042</v>
      </c>
      <c r="B14" s="699"/>
      <c r="C14" s="699"/>
      <c r="D14" s="699"/>
      <c r="E14" s="699"/>
      <c r="F14" s="699"/>
    </row>
    <row r="15" spans="1:9" ht="16.5">
      <c r="A15" s="236"/>
      <c r="B15" s="236"/>
      <c r="C15" s="236"/>
      <c r="D15" s="236"/>
      <c r="E15" s="236"/>
      <c r="F15" s="236"/>
    </row>
    <row r="16" spans="1:9" ht="50.25" customHeight="1">
      <c r="A16" s="701" t="s">
        <v>1043</v>
      </c>
      <c r="B16" s="701"/>
      <c r="C16" s="701"/>
      <c r="D16" s="701"/>
      <c r="E16" s="701"/>
      <c r="F16" s="701"/>
    </row>
    <row r="17" spans="1:6" ht="16.5">
      <c r="A17" s="701"/>
      <c r="B17" s="701"/>
      <c r="C17" s="701"/>
      <c r="D17" s="701"/>
      <c r="E17" s="701"/>
      <c r="F17" s="701"/>
    </row>
    <row r="18" spans="1:6" ht="16.5">
      <c r="A18" s="236"/>
      <c r="B18" s="236"/>
      <c r="C18" s="236"/>
      <c r="D18" s="236"/>
      <c r="E18" s="236"/>
      <c r="F18" s="236"/>
    </row>
    <row r="19" spans="1:6" ht="16.5">
      <c r="A19" s="236"/>
      <c r="B19" s="236"/>
      <c r="C19" s="236"/>
      <c r="D19" s="236"/>
      <c r="E19" s="236"/>
      <c r="F19" s="236"/>
    </row>
    <row r="20" spans="1:6" ht="16.5">
      <c r="A20" s="699" t="s">
        <v>1044</v>
      </c>
      <c r="B20" s="699"/>
      <c r="C20" s="699"/>
      <c r="D20" s="699"/>
      <c r="E20" s="699"/>
      <c r="F20" s="699"/>
    </row>
    <row r="21" spans="1:6" ht="16.5">
      <c r="A21" s="236"/>
      <c r="B21" s="236"/>
      <c r="C21" s="236"/>
      <c r="D21" s="236"/>
      <c r="E21" s="236"/>
      <c r="F21" s="236"/>
    </row>
    <row r="22" spans="1:6" ht="16.5">
      <c r="A22" s="699"/>
      <c r="B22" s="699"/>
      <c r="C22" s="699"/>
      <c r="D22" s="699"/>
      <c r="E22" s="699"/>
      <c r="F22" s="699"/>
    </row>
    <row r="23" spans="1:6" ht="16.5">
      <c r="A23" s="699"/>
      <c r="B23" s="699"/>
      <c r="C23" s="699"/>
      <c r="D23" s="699"/>
      <c r="E23" s="699"/>
      <c r="F23" s="699"/>
    </row>
    <row r="24" spans="1:6" ht="16.5">
      <c r="A24" s="236"/>
      <c r="B24" s="236"/>
      <c r="C24" s="236"/>
      <c r="D24" s="236"/>
      <c r="E24" s="236"/>
      <c r="F24" s="236"/>
    </row>
    <row r="25" spans="1:6" ht="16.5">
      <c r="A25" s="236"/>
      <c r="B25" s="236"/>
      <c r="C25" s="236"/>
      <c r="D25" s="236"/>
      <c r="E25" s="236"/>
      <c r="F25" s="236"/>
    </row>
    <row r="26" spans="1:6" ht="16.5">
      <c r="A26" s="236"/>
      <c r="B26" s="236"/>
      <c r="C26" s="236"/>
      <c r="D26" s="236"/>
      <c r="E26" s="236"/>
      <c r="F26" s="236"/>
    </row>
    <row r="27" spans="1:6" ht="16.5">
      <c r="A27" s="236"/>
      <c r="B27" s="236"/>
      <c r="C27" s="236"/>
      <c r="D27" s="236"/>
      <c r="E27" s="236"/>
      <c r="F27" s="236"/>
    </row>
    <row r="28" spans="1:6" ht="16.5">
      <c r="A28" s="236"/>
      <c r="B28" s="236"/>
      <c r="C28" s="236"/>
      <c r="D28" s="236"/>
      <c r="E28" s="236"/>
      <c r="F28" s="236"/>
    </row>
    <row r="29" spans="1:6" ht="18">
      <c r="A29" s="700" t="s">
        <v>1045</v>
      </c>
      <c r="B29" s="700"/>
      <c r="C29" s="700"/>
      <c r="D29" s="700"/>
      <c r="E29" s="700"/>
      <c r="F29" s="700"/>
    </row>
    <row r="30" spans="1:6" ht="16.5">
      <c r="A30" s="236"/>
      <c r="B30" s="236"/>
      <c r="C30" s="236"/>
      <c r="D30" s="236"/>
      <c r="E30" s="236"/>
      <c r="F30" s="236"/>
    </row>
    <row r="31" spans="1:6">
      <c r="A31" s="74"/>
      <c r="B31" s="75"/>
      <c r="C31" s="76"/>
      <c r="D31" s="77"/>
    </row>
  </sheetData>
  <sheetProtection algorithmName="SHA-512" hashValue="gmdt3oX+6E3AmhlGpb6PZBBZvNs3pkemn5eNjhQBpbEinvRBpgrqa4Se52bbhQsi8hL2kTQ/onL0YmyAKjbj6A==" saltValue="gMqUKKgI6xgkhhFyf5lJRw==" spinCount="100000" sheet="1" objects="1" scenarios="1" selectLockedCells="1" selectUnlockedCells="1"/>
  <mergeCells count="9">
    <mergeCell ref="A22:F22"/>
    <mergeCell ref="A23:F23"/>
    <mergeCell ref="A29:F29"/>
    <mergeCell ref="A9:F10"/>
    <mergeCell ref="A11:F11"/>
    <mergeCell ref="A14:F14"/>
    <mergeCell ref="A16:F16"/>
    <mergeCell ref="A17:F17"/>
    <mergeCell ref="A20:F20"/>
  </mergeCells>
  <pageMargins left="0.74803149606299213" right="0.74803149606299213" top="0.98425196850393704" bottom="0.98425196850393704" header="0.51181102362204722" footer="0.51181102362204722"/>
  <pageSetup paperSize="9" scale="46" orientation="portrait" horizontalDpi="300" verticalDpi="300" r:id="rId1"/>
  <headerFooter alignWithMargins="0"/>
  <drawing r:id="rId2"/>
  <legacyDrawing r:id="rId3"/>
  <oleObjects>
    <mc:AlternateContent xmlns:mc="http://schemas.openxmlformats.org/markup-compatibility/2006">
      <mc:Choice Requires="x14">
        <oleObject progId="MSDraw" shapeId="6145" r:id="rId4">
          <objectPr defaultSize="0" autoPict="0" r:id="rId5">
            <anchor moveWithCells="1" sizeWithCells="1">
              <from>
                <xdr:col>2</xdr:col>
                <xdr:colOff>142875</xdr:colOff>
                <xdr:row>6</xdr:row>
                <xdr:rowOff>0</xdr:rowOff>
              </from>
              <to>
                <xdr:col>3</xdr:col>
                <xdr:colOff>809625</xdr:colOff>
                <xdr:row>6</xdr:row>
                <xdr:rowOff>0</xdr:rowOff>
              </to>
            </anchor>
          </objectPr>
        </oleObject>
      </mc:Choice>
      <mc:Fallback>
        <oleObject progId="MSDraw" shapeId="6145"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view="pageBreakPreview" topLeftCell="A43" zoomScale="120" zoomScaleNormal="100" zoomScaleSheetLayoutView="120" workbookViewId="0">
      <selection activeCell="E13" sqref="E13"/>
    </sheetView>
  </sheetViews>
  <sheetFormatPr defaultRowHeight="12.75"/>
  <cols>
    <col min="1" max="1" width="5.85546875" style="74" customWidth="1"/>
    <col min="2" max="2" width="40.140625" style="75" customWidth="1"/>
    <col min="3" max="3" width="7.140625" style="76" customWidth="1"/>
    <col min="4" max="4" width="8.42578125" style="77" customWidth="1"/>
    <col min="5" max="5" width="11.85546875" style="62" customWidth="1"/>
    <col min="6" max="6" width="14.7109375" style="62" customWidth="1"/>
    <col min="7" max="7" width="9.140625" style="67"/>
    <col min="8" max="256" width="9.140625" style="62"/>
    <col min="257" max="257" width="5.85546875" style="62" customWidth="1"/>
    <col min="258" max="258" width="40.140625" style="62" customWidth="1"/>
    <col min="259" max="259" width="7.140625" style="62" customWidth="1"/>
    <col min="260" max="260" width="8.42578125" style="62" customWidth="1"/>
    <col min="261" max="261" width="11.85546875" style="62" customWidth="1"/>
    <col min="262" max="262" width="14.7109375" style="62" customWidth="1"/>
    <col min="263" max="512" width="9.140625" style="62"/>
    <col min="513" max="513" width="5.85546875" style="62" customWidth="1"/>
    <col min="514" max="514" width="40.140625" style="62" customWidth="1"/>
    <col min="515" max="515" width="7.140625" style="62" customWidth="1"/>
    <col min="516" max="516" width="8.42578125" style="62" customWidth="1"/>
    <col min="517" max="517" width="11.85546875" style="62" customWidth="1"/>
    <col min="518" max="518" width="14.7109375" style="62" customWidth="1"/>
    <col min="519" max="768" width="9.140625" style="62"/>
    <col min="769" max="769" width="5.85546875" style="62" customWidth="1"/>
    <col min="770" max="770" width="40.140625" style="62" customWidth="1"/>
    <col min="771" max="771" width="7.140625" style="62" customWidth="1"/>
    <col min="772" max="772" width="8.42578125" style="62" customWidth="1"/>
    <col min="773" max="773" width="11.85546875" style="62" customWidth="1"/>
    <col min="774" max="774" width="14.7109375" style="62" customWidth="1"/>
    <col min="775" max="1024" width="9.140625" style="62"/>
    <col min="1025" max="1025" width="5.85546875" style="62" customWidth="1"/>
    <col min="1026" max="1026" width="40.140625" style="62" customWidth="1"/>
    <col min="1027" max="1027" width="7.140625" style="62" customWidth="1"/>
    <col min="1028" max="1028" width="8.42578125" style="62" customWidth="1"/>
    <col min="1029" max="1029" width="11.85546875" style="62" customWidth="1"/>
    <col min="1030" max="1030" width="14.7109375" style="62" customWidth="1"/>
    <col min="1031" max="1280" width="9.140625" style="62"/>
    <col min="1281" max="1281" width="5.85546875" style="62" customWidth="1"/>
    <col min="1282" max="1282" width="40.140625" style="62" customWidth="1"/>
    <col min="1283" max="1283" width="7.140625" style="62" customWidth="1"/>
    <col min="1284" max="1284" width="8.42578125" style="62" customWidth="1"/>
    <col min="1285" max="1285" width="11.85546875" style="62" customWidth="1"/>
    <col min="1286" max="1286" width="14.7109375" style="62" customWidth="1"/>
    <col min="1287" max="1536" width="9.140625" style="62"/>
    <col min="1537" max="1537" width="5.85546875" style="62" customWidth="1"/>
    <col min="1538" max="1538" width="40.140625" style="62" customWidth="1"/>
    <col min="1539" max="1539" width="7.140625" style="62" customWidth="1"/>
    <col min="1540" max="1540" width="8.42578125" style="62" customWidth="1"/>
    <col min="1541" max="1541" width="11.85546875" style="62" customWidth="1"/>
    <col min="1542" max="1542" width="14.7109375" style="62" customWidth="1"/>
    <col min="1543" max="1792" width="9.140625" style="62"/>
    <col min="1793" max="1793" width="5.85546875" style="62" customWidth="1"/>
    <col min="1794" max="1794" width="40.140625" style="62" customWidth="1"/>
    <col min="1795" max="1795" width="7.140625" style="62" customWidth="1"/>
    <col min="1796" max="1796" width="8.42578125" style="62" customWidth="1"/>
    <col min="1797" max="1797" width="11.85546875" style="62" customWidth="1"/>
    <col min="1798" max="1798" width="14.7109375" style="62" customWidth="1"/>
    <col min="1799" max="2048" width="9.140625" style="62"/>
    <col min="2049" max="2049" width="5.85546875" style="62" customWidth="1"/>
    <col min="2050" max="2050" width="40.140625" style="62" customWidth="1"/>
    <col min="2051" max="2051" width="7.140625" style="62" customWidth="1"/>
    <col min="2052" max="2052" width="8.42578125" style="62" customWidth="1"/>
    <col min="2053" max="2053" width="11.85546875" style="62" customWidth="1"/>
    <col min="2054" max="2054" width="14.7109375" style="62" customWidth="1"/>
    <col min="2055" max="2304" width="9.140625" style="62"/>
    <col min="2305" max="2305" width="5.85546875" style="62" customWidth="1"/>
    <col min="2306" max="2306" width="40.140625" style="62" customWidth="1"/>
    <col min="2307" max="2307" width="7.140625" style="62" customWidth="1"/>
    <col min="2308" max="2308" width="8.42578125" style="62" customWidth="1"/>
    <col min="2309" max="2309" width="11.85546875" style="62" customWidth="1"/>
    <col min="2310" max="2310" width="14.7109375" style="62" customWidth="1"/>
    <col min="2311" max="2560" width="9.140625" style="62"/>
    <col min="2561" max="2561" width="5.85546875" style="62" customWidth="1"/>
    <col min="2562" max="2562" width="40.140625" style="62" customWidth="1"/>
    <col min="2563" max="2563" width="7.140625" style="62" customWidth="1"/>
    <col min="2564" max="2564" width="8.42578125" style="62" customWidth="1"/>
    <col min="2565" max="2565" width="11.85546875" style="62" customWidth="1"/>
    <col min="2566" max="2566" width="14.7109375" style="62" customWidth="1"/>
    <col min="2567" max="2816" width="9.140625" style="62"/>
    <col min="2817" max="2817" width="5.85546875" style="62" customWidth="1"/>
    <col min="2818" max="2818" width="40.140625" style="62" customWidth="1"/>
    <col min="2819" max="2819" width="7.140625" style="62" customWidth="1"/>
    <col min="2820" max="2820" width="8.42578125" style="62" customWidth="1"/>
    <col min="2821" max="2821" width="11.85546875" style="62" customWidth="1"/>
    <col min="2822" max="2822" width="14.7109375" style="62" customWidth="1"/>
    <col min="2823" max="3072" width="9.140625" style="62"/>
    <col min="3073" max="3073" width="5.85546875" style="62" customWidth="1"/>
    <col min="3074" max="3074" width="40.140625" style="62" customWidth="1"/>
    <col min="3075" max="3075" width="7.140625" style="62" customWidth="1"/>
    <col min="3076" max="3076" width="8.42578125" style="62" customWidth="1"/>
    <col min="3077" max="3077" width="11.85546875" style="62" customWidth="1"/>
    <col min="3078" max="3078" width="14.7109375" style="62" customWidth="1"/>
    <col min="3079" max="3328" width="9.140625" style="62"/>
    <col min="3329" max="3329" width="5.85546875" style="62" customWidth="1"/>
    <col min="3330" max="3330" width="40.140625" style="62" customWidth="1"/>
    <col min="3331" max="3331" width="7.140625" style="62" customWidth="1"/>
    <col min="3332" max="3332" width="8.42578125" style="62" customWidth="1"/>
    <col min="3333" max="3333" width="11.85546875" style="62" customWidth="1"/>
    <col min="3334" max="3334" width="14.7109375" style="62" customWidth="1"/>
    <col min="3335" max="3584" width="9.140625" style="62"/>
    <col min="3585" max="3585" width="5.85546875" style="62" customWidth="1"/>
    <col min="3586" max="3586" width="40.140625" style="62" customWidth="1"/>
    <col min="3587" max="3587" width="7.140625" style="62" customWidth="1"/>
    <col min="3588" max="3588" width="8.42578125" style="62" customWidth="1"/>
    <col min="3589" max="3589" width="11.85546875" style="62" customWidth="1"/>
    <col min="3590" max="3590" width="14.7109375" style="62" customWidth="1"/>
    <col min="3591" max="3840" width="9.140625" style="62"/>
    <col min="3841" max="3841" width="5.85546875" style="62" customWidth="1"/>
    <col min="3842" max="3842" width="40.140625" style="62" customWidth="1"/>
    <col min="3843" max="3843" width="7.140625" style="62" customWidth="1"/>
    <col min="3844" max="3844" width="8.42578125" style="62" customWidth="1"/>
    <col min="3845" max="3845" width="11.85546875" style="62" customWidth="1"/>
    <col min="3846" max="3846" width="14.7109375" style="62" customWidth="1"/>
    <col min="3847" max="4096" width="9.140625" style="62"/>
    <col min="4097" max="4097" width="5.85546875" style="62" customWidth="1"/>
    <col min="4098" max="4098" width="40.140625" style="62" customWidth="1"/>
    <col min="4099" max="4099" width="7.140625" style="62" customWidth="1"/>
    <col min="4100" max="4100" width="8.42578125" style="62" customWidth="1"/>
    <col min="4101" max="4101" width="11.85546875" style="62" customWidth="1"/>
    <col min="4102" max="4102" width="14.7109375" style="62" customWidth="1"/>
    <col min="4103" max="4352" width="9.140625" style="62"/>
    <col min="4353" max="4353" width="5.85546875" style="62" customWidth="1"/>
    <col min="4354" max="4354" width="40.140625" style="62" customWidth="1"/>
    <col min="4355" max="4355" width="7.140625" style="62" customWidth="1"/>
    <col min="4356" max="4356" width="8.42578125" style="62" customWidth="1"/>
    <col min="4357" max="4357" width="11.85546875" style="62" customWidth="1"/>
    <col min="4358" max="4358" width="14.7109375" style="62" customWidth="1"/>
    <col min="4359" max="4608" width="9.140625" style="62"/>
    <col min="4609" max="4609" width="5.85546875" style="62" customWidth="1"/>
    <col min="4610" max="4610" width="40.140625" style="62" customWidth="1"/>
    <col min="4611" max="4611" width="7.140625" style="62" customWidth="1"/>
    <col min="4612" max="4612" width="8.42578125" style="62" customWidth="1"/>
    <col min="4613" max="4613" width="11.85546875" style="62" customWidth="1"/>
    <col min="4614" max="4614" width="14.7109375" style="62" customWidth="1"/>
    <col min="4615" max="4864" width="9.140625" style="62"/>
    <col min="4865" max="4865" width="5.85546875" style="62" customWidth="1"/>
    <col min="4866" max="4866" width="40.140625" style="62" customWidth="1"/>
    <col min="4867" max="4867" width="7.140625" style="62" customWidth="1"/>
    <col min="4868" max="4868" width="8.42578125" style="62" customWidth="1"/>
    <col min="4869" max="4869" width="11.85546875" style="62" customWidth="1"/>
    <col min="4870" max="4870" width="14.7109375" style="62" customWidth="1"/>
    <col min="4871" max="5120" width="9.140625" style="62"/>
    <col min="5121" max="5121" width="5.85546875" style="62" customWidth="1"/>
    <col min="5122" max="5122" width="40.140625" style="62" customWidth="1"/>
    <col min="5123" max="5123" width="7.140625" style="62" customWidth="1"/>
    <col min="5124" max="5124" width="8.42578125" style="62" customWidth="1"/>
    <col min="5125" max="5125" width="11.85546875" style="62" customWidth="1"/>
    <col min="5126" max="5126" width="14.7109375" style="62" customWidth="1"/>
    <col min="5127" max="5376" width="9.140625" style="62"/>
    <col min="5377" max="5377" width="5.85546875" style="62" customWidth="1"/>
    <col min="5378" max="5378" width="40.140625" style="62" customWidth="1"/>
    <col min="5379" max="5379" width="7.140625" style="62" customWidth="1"/>
    <col min="5380" max="5380" width="8.42578125" style="62" customWidth="1"/>
    <col min="5381" max="5381" width="11.85546875" style="62" customWidth="1"/>
    <col min="5382" max="5382" width="14.7109375" style="62" customWidth="1"/>
    <col min="5383" max="5632" width="9.140625" style="62"/>
    <col min="5633" max="5633" width="5.85546875" style="62" customWidth="1"/>
    <col min="5634" max="5634" width="40.140625" style="62" customWidth="1"/>
    <col min="5635" max="5635" width="7.140625" style="62" customWidth="1"/>
    <col min="5636" max="5636" width="8.42578125" style="62" customWidth="1"/>
    <col min="5637" max="5637" width="11.85546875" style="62" customWidth="1"/>
    <col min="5638" max="5638" width="14.7109375" style="62" customWidth="1"/>
    <col min="5639" max="5888" width="9.140625" style="62"/>
    <col min="5889" max="5889" width="5.85546875" style="62" customWidth="1"/>
    <col min="5890" max="5890" width="40.140625" style="62" customWidth="1"/>
    <col min="5891" max="5891" width="7.140625" style="62" customWidth="1"/>
    <col min="5892" max="5892" width="8.42578125" style="62" customWidth="1"/>
    <col min="5893" max="5893" width="11.85546875" style="62" customWidth="1"/>
    <col min="5894" max="5894" width="14.7109375" style="62" customWidth="1"/>
    <col min="5895" max="6144" width="9.140625" style="62"/>
    <col min="6145" max="6145" width="5.85546875" style="62" customWidth="1"/>
    <col min="6146" max="6146" width="40.140625" style="62" customWidth="1"/>
    <col min="6147" max="6147" width="7.140625" style="62" customWidth="1"/>
    <col min="6148" max="6148" width="8.42578125" style="62" customWidth="1"/>
    <col min="6149" max="6149" width="11.85546875" style="62" customWidth="1"/>
    <col min="6150" max="6150" width="14.7109375" style="62" customWidth="1"/>
    <col min="6151" max="6400" width="9.140625" style="62"/>
    <col min="6401" max="6401" width="5.85546875" style="62" customWidth="1"/>
    <col min="6402" max="6402" width="40.140625" style="62" customWidth="1"/>
    <col min="6403" max="6403" width="7.140625" style="62" customWidth="1"/>
    <col min="6404" max="6404" width="8.42578125" style="62" customWidth="1"/>
    <col min="6405" max="6405" width="11.85546875" style="62" customWidth="1"/>
    <col min="6406" max="6406" width="14.7109375" style="62" customWidth="1"/>
    <col min="6407" max="6656" width="9.140625" style="62"/>
    <col min="6657" max="6657" width="5.85546875" style="62" customWidth="1"/>
    <col min="6658" max="6658" width="40.140625" style="62" customWidth="1"/>
    <col min="6659" max="6659" width="7.140625" style="62" customWidth="1"/>
    <col min="6660" max="6660" width="8.42578125" style="62" customWidth="1"/>
    <col min="6661" max="6661" width="11.85546875" style="62" customWidth="1"/>
    <col min="6662" max="6662" width="14.7109375" style="62" customWidth="1"/>
    <col min="6663" max="6912" width="9.140625" style="62"/>
    <col min="6913" max="6913" width="5.85546875" style="62" customWidth="1"/>
    <col min="6914" max="6914" width="40.140625" style="62" customWidth="1"/>
    <col min="6915" max="6915" width="7.140625" style="62" customWidth="1"/>
    <col min="6916" max="6916" width="8.42578125" style="62" customWidth="1"/>
    <col min="6917" max="6917" width="11.85546875" style="62" customWidth="1"/>
    <col min="6918" max="6918" width="14.7109375" style="62" customWidth="1"/>
    <col min="6919" max="7168" width="9.140625" style="62"/>
    <col min="7169" max="7169" width="5.85546875" style="62" customWidth="1"/>
    <col min="7170" max="7170" width="40.140625" style="62" customWidth="1"/>
    <col min="7171" max="7171" width="7.140625" style="62" customWidth="1"/>
    <col min="7172" max="7172" width="8.42578125" style="62" customWidth="1"/>
    <col min="7173" max="7173" width="11.85546875" style="62" customWidth="1"/>
    <col min="7174" max="7174" width="14.7109375" style="62" customWidth="1"/>
    <col min="7175" max="7424" width="9.140625" style="62"/>
    <col min="7425" max="7425" width="5.85546875" style="62" customWidth="1"/>
    <col min="7426" max="7426" width="40.140625" style="62" customWidth="1"/>
    <col min="7427" max="7427" width="7.140625" style="62" customWidth="1"/>
    <col min="7428" max="7428" width="8.42578125" style="62" customWidth="1"/>
    <col min="7429" max="7429" width="11.85546875" style="62" customWidth="1"/>
    <col min="7430" max="7430" width="14.7109375" style="62" customWidth="1"/>
    <col min="7431" max="7680" width="9.140625" style="62"/>
    <col min="7681" max="7681" width="5.85546875" style="62" customWidth="1"/>
    <col min="7682" max="7682" width="40.140625" style="62" customWidth="1"/>
    <col min="7683" max="7683" width="7.140625" style="62" customWidth="1"/>
    <col min="7684" max="7684" width="8.42578125" style="62" customWidth="1"/>
    <col min="7685" max="7685" width="11.85546875" style="62" customWidth="1"/>
    <col min="7686" max="7686" width="14.7109375" style="62" customWidth="1"/>
    <col min="7687" max="7936" width="9.140625" style="62"/>
    <col min="7937" max="7937" width="5.85546875" style="62" customWidth="1"/>
    <col min="7938" max="7938" width="40.140625" style="62" customWidth="1"/>
    <col min="7939" max="7939" width="7.140625" style="62" customWidth="1"/>
    <col min="7940" max="7940" width="8.42578125" style="62" customWidth="1"/>
    <col min="7941" max="7941" width="11.85546875" style="62" customWidth="1"/>
    <col min="7942" max="7942" width="14.7109375" style="62" customWidth="1"/>
    <col min="7943" max="8192" width="9.140625" style="62"/>
    <col min="8193" max="8193" width="5.85546875" style="62" customWidth="1"/>
    <col min="8194" max="8194" width="40.140625" style="62" customWidth="1"/>
    <col min="8195" max="8195" width="7.140625" style="62" customWidth="1"/>
    <col min="8196" max="8196" width="8.42578125" style="62" customWidth="1"/>
    <col min="8197" max="8197" width="11.85546875" style="62" customWidth="1"/>
    <col min="8198" max="8198" width="14.7109375" style="62" customWidth="1"/>
    <col min="8199" max="8448" width="9.140625" style="62"/>
    <col min="8449" max="8449" width="5.85546875" style="62" customWidth="1"/>
    <col min="8450" max="8450" width="40.140625" style="62" customWidth="1"/>
    <col min="8451" max="8451" width="7.140625" style="62" customWidth="1"/>
    <col min="8452" max="8452" width="8.42578125" style="62" customWidth="1"/>
    <col min="8453" max="8453" width="11.85546875" style="62" customWidth="1"/>
    <col min="8454" max="8454" width="14.7109375" style="62" customWidth="1"/>
    <col min="8455" max="8704" width="9.140625" style="62"/>
    <col min="8705" max="8705" width="5.85546875" style="62" customWidth="1"/>
    <col min="8706" max="8706" width="40.140625" style="62" customWidth="1"/>
    <col min="8707" max="8707" width="7.140625" style="62" customWidth="1"/>
    <col min="8708" max="8708" width="8.42578125" style="62" customWidth="1"/>
    <col min="8709" max="8709" width="11.85546875" style="62" customWidth="1"/>
    <col min="8710" max="8710" width="14.7109375" style="62" customWidth="1"/>
    <col min="8711" max="8960" width="9.140625" style="62"/>
    <col min="8961" max="8961" width="5.85546875" style="62" customWidth="1"/>
    <col min="8962" max="8962" width="40.140625" style="62" customWidth="1"/>
    <col min="8963" max="8963" width="7.140625" style="62" customWidth="1"/>
    <col min="8964" max="8964" width="8.42578125" style="62" customWidth="1"/>
    <col min="8965" max="8965" width="11.85546875" style="62" customWidth="1"/>
    <col min="8966" max="8966" width="14.7109375" style="62" customWidth="1"/>
    <col min="8967" max="9216" width="9.140625" style="62"/>
    <col min="9217" max="9217" width="5.85546875" style="62" customWidth="1"/>
    <col min="9218" max="9218" width="40.140625" style="62" customWidth="1"/>
    <col min="9219" max="9219" width="7.140625" style="62" customWidth="1"/>
    <col min="9220" max="9220" width="8.42578125" style="62" customWidth="1"/>
    <col min="9221" max="9221" width="11.85546875" style="62" customWidth="1"/>
    <col min="9222" max="9222" width="14.7109375" style="62" customWidth="1"/>
    <col min="9223" max="9472" width="9.140625" style="62"/>
    <col min="9473" max="9473" width="5.85546875" style="62" customWidth="1"/>
    <col min="9474" max="9474" width="40.140625" style="62" customWidth="1"/>
    <col min="9475" max="9475" width="7.140625" style="62" customWidth="1"/>
    <col min="9476" max="9476" width="8.42578125" style="62" customWidth="1"/>
    <col min="9477" max="9477" width="11.85546875" style="62" customWidth="1"/>
    <col min="9478" max="9478" width="14.7109375" style="62" customWidth="1"/>
    <col min="9479" max="9728" width="9.140625" style="62"/>
    <col min="9729" max="9729" width="5.85546875" style="62" customWidth="1"/>
    <col min="9730" max="9730" width="40.140625" style="62" customWidth="1"/>
    <col min="9731" max="9731" width="7.140625" style="62" customWidth="1"/>
    <col min="9732" max="9732" width="8.42578125" style="62" customWidth="1"/>
    <col min="9733" max="9733" width="11.85546875" style="62" customWidth="1"/>
    <col min="9734" max="9734" width="14.7109375" style="62" customWidth="1"/>
    <col min="9735" max="9984" width="9.140625" style="62"/>
    <col min="9985" max="9985" width="5.85546875" style="62" customWidth="1"/>
    <col min="9986" max="9986" width="40.140625" style="62" customWidth="1"/>
    <col min="9987" max="9987" width="7.140625" style="62" customWidth="1"/>
    <col min="9988" max="9988" width="8.42578125" style="62" customWidth="1"/>
    <col min="9989" max="9989" width="11.85546875" style="62" customWidth="1"/>
    <col min="9990" max="9990" width="14.7109375" style="62" customWidth="1"/>
    <col min="9991" max="10240" width="9.140625" style="62"/>
    <col min="10241" max="10241" width="5.85546875" style="62" customWidth="1"/>
    <col min="10242" max="10242" width="40.140625" style="62" customWidth="1"/>
    <col min="10243" max="10243" width="7.140625" style="62" customWidth="1"/>
    <col min="10244" max="10244" width="8.42578125" style="62" customWidth="1"/>
    <col min="10245" max="10245" width="11.85546875" style="62" customWidth="1"/>
    <col min="10246" max="10246" width="14.7109375" style="62" customWidth="1"/>
    <col min="10247" max="10496" width="9.140625" style="62"/>
    <col min="10497" max="10497" width="5.85546875" style="62" customWidth="1"/>
    <col min="10498" max="10498" width="40.140625" style="62" customWidth="1"/>
    <col min="10499" max="10499" width="7.140625" style="62" customWidth="1"/>
    <col min="10500" max="10500" width="8.42578125" style="62" customWidth="1"/>
    <col min="10501" max="10501" width="11.85546875" style="62" customWidth="1"/>
    <col min="10502" max="10502" width="14.7109375" style="62" customWidth="1"/>
    <col min="10503" max="10752" width="9.140625" style="62"/>
    <col min="10753" max="10753" width="5.85546875" style="62" customWidth="1"/>
    <col min="10754" max="10754" width="40.140625" style="62" customWidth="1"/>
    <col min="10755" max="10755" width="7.140625" style="62" customWidth="1"/>
    <col min="10756" max="10756" width="8.42578125" style="62" customWidth="1"/>
    <col min="10757" max="10757" width="11.85546875" style="62" customWidth="1"/>
    <col min="10758" max="10758" width="14.7109375" style="62" customWidth="1"/>
    <col min="10759" max="11008" width="9.140625" style="62"/>
    <col min="11009" max="11009" width="5.85546875" style="62" customWidth="1"/>
    <col min="11010" max="11010" width="40.140625" style="62" customWidth="1"/>
    <col min="11011" max="11011" width="7.140625" style="62" customWidth="1"/>
    <col min="11012" max="11012" width="8.42578125" style="62" customWidth="1"/>
    <col min="11013" max="11013" width="11.85546875" style="62" customWidth="1"/>
    <col min="11014" max="11014" width="14.7109375" style="62" customWidth="1"/>
    <col min="11015" max="11264" width="9.140625" style="62"/>
    <col min="11265" max="11265" width="5.85546875" style="62" customWidth="1"/>
    <col min="11266" max="11266" width="40.140625" style="62" customWidth="1"/>
    <col min="11267" max="11267" width="7.140625" style="62" customWidth="1"/>
    <col min="11268" max="11268" width="8.42578125" style="62" customWidth="1"/>
    <col min="11269" max="11269" width="11.85546875" style="62" customWidth="1"/>
    <col min="11270" max="11270" width="14.7109375" style="62" customWidth="1"/>
    <col min="11271" max="11520" width="9.140625" style="62"/>
    <col min="11521" max="11521" width="5.85546875" style="62" customWidth="1"/>
    <col min="11522" max="11522" width="40.140625" style="62" customWidth="1"/>
    <col min="11523" max="11523" width="7.140625" style="62" customWidth="1"/>
    <col min="11524" max="11524" width="8.42578125" style="62" customWidth="1"/>
    <col min="11525" max="11525" width="11.85546875" style="62" customWidth="1"/>
    <col min="11526" max="11526" width="14.7109375" style="62" customWidth="1"/>
    <col min="11527" max="11776" width="9.140625" style="62"/>
    <col min="11777" max="11777" width="5.85546875" style="62" customWidth="1"/>
    <col min="11778" max="11778" width="40.140625" style="62" customWidth="1"/>
    <col min="11779" max="11779" width="7.140625" style="62" customWidth="1"/>
    <col min="11780" max="11780" width="8.42578125" style="62" customWidth="1"/>
    <col min="11781" max="11781" width="11.85546875" style="62" customWidth="1"/>
    <col min="11782" max="11782" width="14.7109375" style="62" customWidth="1"/>
    <col min="11783" max="12032" width="9.140625" style="62"/>
    <col min="12033" max="12033" width="5.85546875" style="62" customWidth="1"/>
    <col min="12034" max="12034" width="40.140625" style="62" customWidth="1"/>
    <col min="12035" max="12035" width="7.140625" style="62" customWidth="1"/>
    <col min="12036" max="12036" width="8.42578125" style="62" customWidth="1"/>
    <col min="12037" max="12037" width="11.85546875" style="62" customWidth="1"/>
    <col min="12038" max="12038" width="14.7109375" style="62" customWidth="1"/>
    <col min="12039" max="12288" width="9.140625" style="62"/>
    <col min="12289" max="12289" width="5.85546875" style="62" customWidth="1"/>
    <col min="12290" max="12290" width="40.140625" style="62" customWidth="1"/>
    <col min="12291" max="12291" width="7.140625" style="62" customWidth="1"/>
    <col min="12292" max="12292" width="8.42578125" style="62" customWidth="1"/>
    <col min="12293" max="12293" width="11.85546875" style="62" customWidth="1"/>
    <col min="12294" max="12294" width="14.7109375" style="62" customWidth="1"/>
    <col min="12295" max="12544" width="9.140625" style="62"/>
    <col min="12545" max="12545" width="5.85546875" style="62" customWidth="1"/>
    <col min="12546" max="12546" width="40.140625" style="62" customWidth="1"/>
    <col min="12547" max="12547" width="7.140625" style="62" customWidth="1"/>
    <col min="12548" max="12548" width="8.42578125" style="62" customWidth="1"/>
    <col min="12549" max="12549" width="11.85546875" style="62" customWidth="1"/>
    <col min="12550" max="12550" width="14.7109375" style="62" customWidth="1"/>
    <col min="12551" max="12800" width="9.140625" style="62"/>
    <col min="12801" max="12801" width="5.85546875" style="62" customWidth="1"/>
    <col min="12802" max="12802" width="40.140625" style="62" customWidth="1"/>
    <col min="12803" max="12803" width="7.140625" style="62" customWidth="1"/>
    <col min="12804" max="12804" width="8.42578125" style="62" customWidth="1"/>
    <col min="12805" max="12805" width="11.85546875" style="62" customWidth="1"/>
    <col min="12806" max="12806" width="14.7109375" style="62" customWidth="1"/>
    <col min="12807" max="13056" width="9.140625" style="62"/>
    <col min="13057" max="13057" width="5.85546875" style="62" customWidth="1"/>
    <col min="13058" max="13058" width="40.140625" style="62" customWidth="1"/>
    <col min="13059" max="13059" width="7.140625" style="62" customWidth="1"/>
    <col min="13060" max="13060" width="8.42578125" style="62" customWidth="1"/>
    <col min="13061" max="13061" width="11.85546875" style="62" customWidth="1"/>
    <col min="13062" max="13062" width="14.7109375" style="62" customWidth="1"/>
    <col min="13063" max="13312" width="9.140625" style="62"/>
    <col min="13313" max="13313" width="5.85546875" style="62" customWidth="1"/>
    <col min="13314" max="13314" width="40.140625" style="62" customWidth="1"/>
    <col min="13315" max="13315" width="7.140625" style="62" customWidth="1"/>
    <col min="13316" max="13316" width="8.42578125" style="62" customWidth="1"/>
    <col min="13317" max="13317" width="11.85546875" style="62" customWidth="1"/>
    <col min="13318" max="13318" width="14.7109375" style="62" customWidth="1"/>
    <col min="13319" max="13568" width="9.140625" style="62"/>
    <col min="13569" max="13569" width="5.85546875" style="62" customWidth="1"/>
    <col min="13570" max="13570" width="40.140625" style="62" customWidth="1"/>
    <col min="13571" max="13571" width="7.140625" style="62" customWidth="1"/>
    <col min="13572" max="13572" width="8.42578125" style="62" customWidth="1"/>
    <col min="13573" max="13573" width="11.85546875" style="62" customWidth="1"/>
    <col min="13574" max="13574" width="14.7109375" style="62" customWidth="1"/>
    <col min="13575" max="13824" width="9.140625" style="62"/>
    <col min="13825" max="13825" width="5.85546875" style="62" customWidth="1"/>
    <col min="13826" max="13826" width="40.140625" style="62" customWidth="1"/>
    <col min="13827" max="13827" width="7.140625" style="62" customWidth="1"/>
    <col min="13828" max="13828" width="8.42578125" style="62" customWidth="1"/>
    <col min="13829" max="13829" width="11.85546875" style="62" customWidth="1"/>
    <col min="13830" max="13830" width="14.7109375" style="62" customWidth="1"/>
    <col min="13831" max="14080" width="9.140625" style="62"/>
    <col min="14081" max="14081" width="5.85546875" style="62" customWidth="1"/>
    <col min="14082" max="14082" width="40.140625" style="62" customWidth="1"/>
    <col min="14083" max="14083" width="7.140625" style="62" customWidth="1"/>
    <col min="14084" max="14084" width="8.42578125" style="62" customWidth="1"/>
    <col min="14085" max="14085" width="11.85546875" style="62" customWidth="1"/>
    <col min="14086" max="14086" width="14.7109375" style="62" customWidth="1"/>
    <col min="14087" max="14336" width="9.140625" style="62"/>
    <col min="14337" max="14337" width="5.85546875" style="62" customWidth="1"/>
    <col min="14338" max="14338" width="40.140625" style="62" customWidth="1"/>
    <col min="14339" max="14339" width="7.140625" style="62" customWidth="1"/>
    <col min="14340" max="14340" width="8.42578125" style="62" customWidth="1"/>
    <col min="14341" max="14341" width="11.85546875" style="62" customWidth="1"/>
    <col min="14342" max="14342" width="14.7109375" style="62" customWidth="1"/>
    <col min="14343" max="14592" width="9.140625" style="62"/>
    <col min="14593" max="14593" width="5.85546875" style="62" customWidth="1"/>
    <col min="14594" max="14594" width="40.140625" style="62" customWidth="1"/>
    <col min="14595" max="14595" width="7.140625" style="62" customWidth="1"/>
    <col min="14596" max="14596" width="8.42578125" style="62" customWidth="1"/>
    <col min="14597" max="14597" width="11.85546875" style="62" customWidth="1"/>
    <col min="14598" max="14598" width="14.7109375" style="62" customWidth="1"/>
    <col min="14599" max="14848" width="9.140625" style="62"/>
    <col min="14849" max="14849" width="5.85546875" style="62" customWidth="1"/>
    <col min="14850" max="14850" width="40.140625" style="62" customWidth="1"/>
    <col min="14851" max="14851" width="7.140625" style="62" customWidth="1"/>
    <col min="14852" max="14852" width="8.42578125" style="62" customWidth="1"/>
    <col min="14853" max="14853" width="11.85546875" style="62" customWidth="1"/>
    <col min="14854" max="14854" width="14.7109375" style="62" customWidth="1"/>
    <col min="14855" max="15104" width="9.140625" style="62"/>
    <col min="15105" max="15105" width="5.85546875" style="62" customWidth="1"/>
    <col min="15106" max="15106" width="40.140625" style="62" customWidth="1"/>
    <col min="15107" max="15107" width="7.140625" style="62" customWidth="1"/>
    <col min="15108" max="15108" width="8.42578125" style="62" customWidth="1"/>
    <col min="15109" max="15109" width="11.85546875" style="62" customWidth="1"/>
    <col min="15110" max="15110" width="14.7109375" style="62" customWidth="1"/>
    <col min="15111" max="15360" width="9.140625" style="62"/>
    <col min="15361" max="15361" width="5.85546875" style="62" customWidth="1"/>
    <col min="15362" max="15362" width="40.140625" style="62" customWidth="1"/>
    <col min="15363" max="15363" width="7.140625" style="62" customWidth="1"/>
    <col min="15364" max="15364" width="8.42578125" style="62" customWidth="1"/>
    <col min="15365" max="15365" width="11.85546875" style="62" customWidth="1"/>
    <col min="15366" max="15366" width="14.7109375" style="62" customWidth="1"/>
    <col min="15367" max="15616" width="9.140625" style="62"/>
    <col min="15617" max="15617" width="5.85546875" style="62" customWidth="1"/>
    <col min="15618" max="15618" width="40.140625" style="62" customWidth="1"/>
    <col min="15619" max="15619" width="7.140625" style="62" customWidth="1"/>
    <col min="15620" max="15620" width="8.42578125" style="62" customWidth="1"/>
    <col min="15621" max="15621" width="11.85546875" style="62" customWidth="1"/>
    <col min="15622" max="15622" width="14.7109375" style="62" customWidth="1"/>
    <col min="15623" max="15872" width="9.140625" style="62"/>
    <col min="15873" max="15873" width="5.85546875" style="62" customWidth="1"/>
    <col min="15874" max="15874" width="40.140625" style="62" customWidth="1"/>
    <col min="15875" max="15875" width="7.140625" style="62" customWidth="1"/>
    <col min="15876" max="15876" width="8.42578125" style="62" customWidth="1"/>
    <col min="15877" max="15877" width="11.85546875" style="62" customWidth="1"/>
    <col min="15878" max="15878" width="14.7109375" style="62" customWidth="1"/>
    <col min="15879" max="16128" width="9.140625" style="62"/>
    <col min="16129" max="16129" width="5.85546875" style="62" customWidth="1"/>
    <col min="16130" max="16130" width="40.140625" style="62" customWidth="1"/>
    <col min="16131" max="16131" width="7.140625" style="62" customWidth="1"/>
    <col min="16132" max="16132" width="8.42578125" style="62" customWidth="1"/>
    <col min="16133" max="16133" width="11.85546875" style="62" customWidth="1"/>
    <col min="16134" max="16134" width="14.7109375" style="62" customWidth="1"/>
    <col min="16135" max="16384" width="9.140625" style="62"/>
  </cols>
  <sheetData>
    <row r="1" spans="1:7" ht="11.85" customHeight="1">
      <c r="A1" s="68"/>
      <c r="B1" s="78"/>
      <c r="C1" s="79"/>
      <c r="D1" s="80"/>
      <c r="E1" s="81"/>
      <c r="F1" s="82"/>
      <c r="G1" s="83"/>
    </row>
    <row r="2" spans="1:7" s="85" customFormat="1" ht="12.75" customHeight="1">
      <c r="A2" s="84" t="s">
        <v>1046</v>
      </c>
      <c r="B2" s="84" t="s">
        <v>1047</v>
      </c>
      <c r="C2" s="84" t="s">
        <v>1048</v>
      </c>
      <c r="D2" s="84" t="s">
        <v>5</v>
      </c>
      <c r="E2" s="84" t="s">
        <v>1049</v>
      </c>
      <c r="F2" s="84" t="s">
        <v>7</v>
      </c>
      <c r="G2" s="83"/>
    </row>
    <row r="3" spans="1:7" ht="12.75" customHeight="1">
      <c r="A3" s="86">
        <v>1</v>
      </c>
      <c r="B3" s="87">
        <f>+A3+1</f>
        <v>2</v>
      </c>
      <c r="C3" s="88">
        <v>3</v>
      </c>
      <c r="D3" s="89">
        <f>+C3+1</f>
        <v>4</v>
      </c>
      <c r="E3" s="89">
        <v>5</v>
      </c>
      <c r="F3" s="90">
        <f>+E3+1</f>
        <v>6</v>
      </c>
    </row>
    <row r="4" spans="1:7">
      <c r="A4" s="91"/>
      <c r="B4" s="92"/>
      <c r="C4" s="93"/>
      <c r="D4" s="94"/>
      <c r="E4" s="95"/>
      <c r="F4" s="95"/>
    </row>
    <row r="5" spans="1:7">
      <c r="A5" s="96" t="s">
        <v>1050</v>
      </c>
      <c r="B5" s="92"/>
      <c r="C5" s="93"/>
      <c r="D5" s="94"/>
      <c r="E5" s="95"/>
      <c r="F5" s="95"/>
    </row>
    <row r="6" spans="1:7">
      <c r="A6" s="91"/>
      <c r="B6" s="92"/>
      <c r="C6" s="93"/>
      <c r="D6" s="94"/>
      <c r="E6" s="95"/>
      <c r="F6" s="95"/>
    </row>
    <row r="7" spans="1:7" ht="25.5">
      <c r="A7" s="97" t="s">
        <v>1051</v>
      </c>
      <c r="B7" s="98" t="s">
        <v>1052</v>
      </c>
      <c r="C7" s="93" t="s">
        <v>1053</v>
      </c>
      <c r="D7" s="94">
        <v>1</v>
      </c>
      <c r="E7" s="409"/>
      <c r="F7" s="99">
        <f>D7*E7</f>
        <v>0</v>
      </c>
    </row>
    <row r="8" spans="1:7">
      <c r="A8" s="97"/>
      <c r="B8" s="98"/>
      <c r="C8" s="93"/>
      <c r="D8" s="94"/>
      <c r="E8" s="409"/>
      <c r="F8" s="99"/>
    </row>
    <row r="9" spans="1:7" ht="25.5">
      <c r="A9" s="97" t="s">
        <v>1054</v>
      </c>
      <c r="B9" s="98" t="s">
        <v>1055</v>
      </c>
      <c r="C9" s="93" t="s">
        <v>1053</v>
      </c>
      <c r="D9" s="94">
        <v>1</v>
      </c>
      <c r="E9" s="409"/>
      <c r="F9" s="99">
        <f>D9*E9</f>
        <v>0</v>
      </c>
    </row>
    <row r="10" spans="1:7">
      <c r="A10" s="97"/>
      <c r="B10" s="98"/>
      <c r="C10" s="93"/>
      <c r="D10" s="94"/>
      <c r="E10" s="409"/>
      <c r="F10" s="99"/>
    </row>
    <row r="11" spans="1:7" ht="63.75">
      <c r="A11" s="97" t="s">
        <v>1056</v>
      </c>
      <c r="B11" s="100" t="s">
        <v>1057</v>
      </c>
      <c r="C11" s="93" t="s">
        <v>116</v>
      </c>
      <c r="D11" s="94">
        <v>3</v>
      </c>
      <c r="E11" s="409"/>
      <c r="F11" s="99">
        <f>D11*E11</f>
        <v>0</v>
      </c>
    </row>
    <row r="12" spans="1:7">
      <c r="A12" s="91"/>
      <c r="B12" s="101"/>
      <c r="C12" s="93"/>
      <c r="D12" s="94"/>
      <c r="E12" s="410"/>
      <c r="F12" s="99"/>
    </row>
    <row r="13" spans="1:7" ht="51">
      <c r="A13" s="97" t="s">
        <v>1058</v>
      </c>
      <c r="B13" s="92" t="s">
        <v>1059</v>
      </c>
      <c r="C13" s="93" t="s">
        <v>1060</v>
      </c>
      <c r="D13" s="102">
        <v>3</v>
      </c>
      <c r="E13" s="409"/>
      <c r="F13" s="99">
        <f>D13*E13</f>
        <v>0</v>
      </c>
      <c r="G13" s="62"/>
    </row>
    <row r="14" spans="1:7">
      <c r="A14" s="97"/>
      <c r="B14" s="92"/>
      <c r="C14" s="93"/>
      <c r="D14" s="94"/>
      <c r="E14" s="409"/>
      <c r="F14" s="99"/>
    </row>
    <row r="15" spans="1:7" ht="51">
      <c r="A15" s="97" t="s">
        <v>1061</v>
      </c>
      <c r="B15" s="92" t="s">
        <v>1062</v>
      </c>
      <c r="C15" s="93" t="s">
        <v>116</v>
      </c>
      <c r="D15" s="94">
        <v>3</v>
      </c>
      <c r="E15" s="409"/>
      <c r="F15" s="99">
        <f>D15*E15</f>
        <v>0</v>
      </c>
    </row>
    <row r="16" spans="1:7">
      <c r="A16" s="97"/>
      <c r="B16" s="92"/>
      <c r="C16" s="93"/>
      <c r="D16" s="94"/>
      <c r="E16" s="409"/>
      <c r="F16" s="99"/>
    </row>
    <row r="17" spans="1:8" ht="82.5" customHeight="1">
      <c r="A17" s="97" t="s">
        <v>1063</v>
      </c>
      <c r="B17" s="98" t="s">
        <v>1064</v>
      </c>
      <c r="C17" s="93"/>
      <c r="D17" s="102"/>
      <c r="E17" s="409"/>
      <c r="F17" s="99"/>
      <c r="G17" s="62"/>
    </row>
    <row r="18" spans="1:8">
      <c r="A18" s="91"/>
      <c r="B18" s="92" t="s">
        <v>1065</v>
      </c>
      <c r="C18" s="93" t="s">
        <v>116</v>
      </c>
      <c r="D18" s="94">
        <v>3</v>
      </c>
      <c r="E18" s="409"/>
      <c r="F18" s="99">
        <f>D18*E18</f>
        <v>0</v>
      </c>
    </row>
    <row r="19" spans="1:8">
      <c r="A19" s="97"/>
      <c r="B19" s="92"/>
      <c r="C19" s="93"/>
      <c r="D19" s="94"/>
      <c r="E19" s="409"/>
      <c r="F19" s="99"/>
    </row>
    <row r="20" spans="1:8" ht="25.5">
      <c r="A20" s="97" t="s">
        <v>1066</v>
      </c>
      <c r="B20" s="92" t="s">
        <v>1067</v>
      </c>
      <c r="C20" s="93" t="s">
        <v>116</v>
      </c>
      <c r="D20" s="94">
        <v>3</v>
      </c>
      <c r="E20" s="409"/>
      <c r="F20" s="99">
        <f>D20*E20</f>
        <v>0</v>
      </c>
    </row>
    <row r="21" spans="1:8">
      <c r="A21" s="97"/>
      <c r="B21" s="103"/>
      <c r="C21" s="93"/>
      <c r="D21" s="94"/>
      <c r="E21" s="409"/>
      <c r="F21" s="99"/>
    </row>
    <row r="22" spans="1:8">
      <c r="A22" s="97" t="s">
        <v>1068</v>
      </c>
      <c r="B22" s="103" t="s">
        <v>1069</v>
      </c>
      <c r="C22" s="93"/>
      <c r="D22" s="94"/>
      <c r="E22" s="409"/>
      <c r="F22" s="99"/>
    </row>
    <row r="23" spans="1:8">
      <c r="A23" s="97"/>
      <c r="B23" s="100"/>
      <c r="C23" s="93"/>
      <c r="D23" s="94"/>
      <c r="E23" s="409"/>
      <c r="F23" s="99"/>
    </row>
    <row r="24" spans="1:8">
      <c r="A24" s="97"/>
      <c r="B24" s="92" t="s">
        <v>1070</v>
      </c>
      <c r="C24" s="93" t="s">
        <v>8</v>
      </c>
      <c r="D24" s="94">
        <v>1</v>
      </c>
      <c r="E24" s="409"/>
      <c r="F24" s="99">
        <f t="shared" ref="F24:F30" si="0">D24*E24</f>
        <v>0</v>
      </c>
    </row>
    <row r="25" spans="1:8">
      <c r="A25" s="97"/>
      <c r="B25" s="100" t="s">
        <v>1071</v>
      </c>
      <c r="C25" s="93" t="s">
        <v>8</v>
      </c>
      <c r="D25" s="94">
        <v>1</v>
      </c>
      <c r="E25" s="409"/>
      <c r="F25" s="99">
        <f t="shared" si="0"/>
        <v>0</v>
      </c>
    </row>
    <row r="26" spans="1:8">
      <c r="A26" s="97"/>
      <c r="B26" s="100" t="s">
        <v>1072</v>
      </c>
      <c r="C26" s="93" t="s">
        <v>8</v>
      </c>
      <c r="D26" s="94">
        <v>1</v>
      </c>
      <c r="E26" s="409"/>
      <c r="F26" s="99">
        <f t="shared" si="0"/>
        <v>0</v>
      </c>
    </row>
    <row r="27" spans="1:8">
      <c r="A27" s="97"/>
      <c r="B27" s="100" t="s">
        <v>1073</v>
      </c>
      <c r="C27" s="93" t="s">
        <v>8</v>
      </c>
      <c r="D27" s="94">
        <v>1</v>
      </c>
      <c r="E27" s="409"/>
      <c r="F27" s="99">
        <f t="shared" si="0"/>
        <v>0</v>
      </c>
    </row>
    <row r="28" spans="1:8" s="104" customFormat="1" ht="12.75" customHeight="1">
      <c r="A28" s="97"/>
      <c r="B28" s="100" t="s">
        <v>1074</v>
      </c>
      <c r="C28" s="93" t="s">
        <v>8</v>
      </c>
      <c r="D28" s="94">
        <v>1</v>
      </c>
      <c r="E28" s="409"/>
      <c r="F28" s="99">
        <f t="shared" si="0"/>
        <v>0</v>
      </c>
      <c r="H28" s="105"/>
    </row>
    <row r="29" spans="1:8" s="104" customFormat="1" ht="27" customHeight="1">
      <c r="A29" s="97"/>
      <c r="B29" s="100" t="s">
        <v>1075</v>
      </c>
      <c r="C29" s="93" t="s">
        <v>8</v>
      </c>
      <c r="D29" s="94">
        <v>2</v>
      </c>
      <c r="E29" s="409"/>
      <c r="F29" s="99">
        <f t="shared" si="0"/>
        <v>0</v>
      </c>
      <c r="H29" s="105"/>
    </row>
    <row r="30" spans="1:8" s="104" customFormat="1" ht="27.75" customHeight="1">
      <c r="A30" s="97"/>
      <c r="B30" s="100" t="s">
        <v>1076</v>
      </c>
      <c r="C30" s="93" t="s">
        <v>116</v>
      </c>
      <c r="D30" s="94">
        <v>5</v>
      </c>
      <c r="E30" s="409"/>
      <c r="F30" s="99">
        <f t="shared" si="0"/>
        <v>0</v>
      </c>
      <c r="H30" s="105"/>
    </row>
    <row r="31" spans="1:8" s="104" customFormat="1" ht="12.75" customHeight="1">
      <c r="A31" s="97"/>
      <c r="B31" s="100" t="s">
        <v>1077</v>
      </c>
      <c r="C31" s="93" t="s">
        <v>8</v>
      </c>
      <c r="D31" s="94">
        <v>3</v>
      </c>
      <c r="E31" s="409"/>
      <c r="F31" s="99">
        <f>D31*E31</f>
        <v>0</v>
      </c>
      <c r="H31" s="105"/>
    </row>
    <row r="32" spans="1:8">
      <c r="A32" s="91"/>
      <c r="B32" s="100" t="s">
        <v>1078</v>
      </c>
      <c r="C32" s="93" t="s">
        <v>8</v>
      </c>
      <c r="D32" s="94">
        <v>1</v>
      </c>
      <c r="E32" s="409"/>
      <c r="F32" s="99">
        <f>D32*E32</f>
        <v>0</v>
      </c>
      <c r="G32" s="106"/>
    </row>
    <row r="33" spans="1:9">
      <c r="A33" s="91"/>
      <c r="B33" s="100"/>
      <c r="C33" s="93"/>
      <c r="D33" s="94"/>
      <c r="E33" s="409"/>
      <c r="F33" s="99"/>
      <c r="G33" s="106"/>
    </row>
    <row r="34" spans="1:9" ht="25.5">
      <c r="A34" s="97" t="s">
        <v>1079</v>
      </c>
      <c r="B34" s="92" t="s">
        <v>1080</v>
      </c>
      <c r="C34" s="93" t="s">
        <v>1053</v>
      </c>
      <c r="D34" s="94">
        <v>1</v>
      </c>
      <c r="E34" s="409"/>
      <c r="F34" s="99">
        <f>D34*E34</f>
        <v>0</v>
      </c>
      <c r="G34" s="106"/>
    </row>
    <row r="35" spans="1:9">
      <c r="A35" s="97"/>
      <c r="B35" s="92"/>
      <c r="C35" s="93"/>
      <c r="D35" s="94"/>
      <c r="E35" s="409"/>
      <c r="F35" s="99"/>
      <c r="G35" s="106"/>
    </row>
    <row r="36" spans="1:9">
      <c r="A36" s="107" t="s">
        <v>1081</v>
      </c>
      <c r="B36" s="92"/>
      <c r="C36" s="108"/>
      <c r="D36" s="94"/>
      <c r="E36" s="409"/>
      <c r="F36" s="99">
        <f>SUM(F7:F35)</f>
        <v>0</v>
      </c>
      <c r="G36" s="106"/>
    </row>
    <row r="37" spans="1:9">
      <c r="A37" s="107"/>
      <c r="B37" s="92"/>
      <c r="C37" s="108"/>
      <c r="D37" s="94"/>
      <c r="E37" s="409"/>
      <c r="F37" s="99"/>
      <c r="G37" s="106"/>
    </row>
    <row r="38" spans="1:9" s="110" customFormat="1">
      <c r="A38" s="96"/>
      <c r="B38" s="109"/>
      <c r="C38" s="95"/>
      <c r="D38" s="95"/>
      <c r="E38" s="409"/>
      <c r="F38" s="99"/>
      <c r="H38" s="111"/>
      <c r="I38" s="111"/>
    </row>
    <row r="39" spans="1:9" s="110" customFormat="1">
      <c r="A39" s="96" t="s">
        <v>1082</v>
      </c>
      <c r="B39" s="109"/>
      <c r="C39" s="95"/>
      <c r="D39" s="95"/>
      <c r="E39" s="409"/>
      <c r="F39" s="112"/>
      <c r="H39" s="111"/>
      <c r="I39" s="111"/>
    </row>
    <row r="40" spans="1:9" s="110" customFormat="1">
      <c r="A40" s="96"/>
      <c r="B40" s="109"/>
      <c r="C40" s="95"/>
      <c r="D40" s="95"/>
      <c r="E40" s="409"/>
      <c r="F40" s="113"/>
      <c r="H40" s="111"/>
      <c r="I40" s="111"/>
    </row>
    <row r="41" spans="1:9" s="110" customFormat="1" ht="63.75" customHeight="1">
      <c r="A41" s="97" t="s">
        <v>1083</v>
      </c>
      <c r="B41" s="92" t="s">
        <v>1084</v>
      </c>
      <c r="C41" s="95"/>
      <c r="D41" s="95"/>
      <c r="E41" s="409"/>
      <c r="F41" s="112"/>
      <c r="H41" s="111"/>
      <c r="I41" s="111"/>
    </row>
    <row r="42" spans="1:9" s="110" customFormat="1" ht="16.5" customHeight="1">
      <c r="A42" s="113"/>
      <c r="B42" s="92" t="s">
        <v>1065</v>
      </c>
      <c r="C42" s="93" t="s">
        <v>116</v>
      </c>
      <c r="D42" s="102">
        <v>27</v>
      </c>
      <c r="E42" s="409"/>
      <c r="F42" s="99">
        <f>D42*E42</f>
        <v>0</v>
      </c>
      <c r="H42" s="111"/>
      <c r="I42" s="111"/>
    </row>
    <row r="43" spans="1:9" s="110" customFormat="1" ht="45" customHeight="1">
      <c r="A43" s="97" t="s">
        <v>1085</v>
      </c>
      <c r="B43" s="100" t="s">
        <v>1086</v>
      </c>
      <c r="C43" s="113"/>
      <c r="D43" s="113"/>
      <c r="E43" s="411"/>
      <c r="F43" s="113"/>
      <c r="H43" s="111"/>
      <c r="I43" s="111"/>
    </row>
    <row r="44" spans="1:9">
      <c r="A44" s="91"/>
      <c r="B44" s="92"/>
      <c r="C44" s="93" t="s">
        <v>116</v>
      </c>
      <c r="D44" s="102">
        <v>27</v>
      </c>
      <c r="E44" s="409"/>
      <c r="F44" s="99">
        <f>D44*E44</f>
        <v>0</v>
      </c>
    </row>
    <row r="45" spans="1:9" s="110" customFormat="1" ht="50.25" customHeight="1">
      <c r="A45" s="114" t="s">
        <v>1087</v>
      </c>
      <c r="B45" s="92" t="s">
        <v>1088</v>
      </c>
      <c r="C45" s="113"/>
      <c r="D45" s="113"/>
      <c r="E45" s="411"/>
      <c r="F45" s="113"/>
      <c r="H45" s="111"/>
      <c r="I45" s="111"/>
    </row>
    <row r="46" spans="1:9" s="110" customFormat="1" ht="12.75" customHeight="1">
      <c r="A46" s="96"/>
      <c r="B46" s="92"/>
      <c r="C46" s="93" t="s">
        <v>8</v>
      </c>
      <c r="D46" s="102">
        <v>14</v>
      </c>
      <c r="E46" s="409"/>
      <c r="F46" s="99">
        <f>D46*E46</f>
        <v>0</v>
      </c>
      <c r="H46" s="111"/>
      <c r="I46" s="111"/>
    </row>
    <row r="47" spans="1:9">
      <c r="A47" s="91"/>
      <c r="B47" s="95"/>
      <c r="C47" s="93"/>
      <c r="D47" s="94"/>
      <c r="E47" s="409"/>
      <c r="F47" s="99"/>
    </row>
    <row r="48" spans="1:9">
      <c r="A48" s="97" t="s">
        <v>1089</v>
      </c>
      <c r="B48" s="92" t="s">
        <v>1090</v>
      </c>
      <c r="C48" s="113"/>
      <c r="D48" s="113"/>
      <c r="E48" s="411"/>
      <c r="F48" s="113"/>
    </row>
    <row r="49" spans="1:9">
      <c r="A49" s="91"/>
      <c r="B49" s="92" t="s">
        <v>1091</v>
      </c>
      <c r="C49" s="93" t="s">
        <v>8</v>
      </c>
      <c r="D49" s="102">
        <v>1</v>
      </c>
      <c r="E49" s="409"/>
      <c r="F49" s="99">
        <f>D49*E49</f>
        <v>0</v>
      </c>
    </row>
    <row r="50" spans="1:9">
      <c r="A50" s="91"/>
      <c r="B50" s="92"/>
      <c r="C50" s="93"/>
      <c r="D50" s="102"/>
      <c r="E50" s="409"/>
      <c r="F50" s="99"/>
    </row>
    <row r="51" spans="1:9" ht="25.5">
      <c r="A51" s="114" t="s">
        <v>1092</v>
      </c>
      <c r="B51" s="92" t="s">
        <v>1093</v>
      </c>
      <c r="C51" s="113"/>
      <c r="D51" s="113"/>
      <c r="E51" s="411"/>
      <c r="F51" s="113"/>
    </row>
    <row r="52" spans="1:9">
      <c r="A52" s="96"/>
      <c r="B52" s="92" t="s">
        <v>1094</v>
      </c>
      <c r="C52" s="93" t="s">
        <v>8</v>
      </c>
      <c r="D52" s="102">
        <v>2</v>
      </c>
      <c r="E52" s="409"/>
      <c r="F52" s="99">
        <f>D52*E52</f>
        <v>0</v>
      </c>
    </row>
    <row r="53" spans="1:9">
      <c r="A53" s="96"/>
      <c r="B53" s="92"/>
      <c r="C53" s="93"/>
      <c r="D53" s="102"/>
      <c r="E53" s="409"/>
      <c r="F53" s="99"/>
    </row>
    <row r="54" spans="1:9" ht="63.75">
      <c r="A54" s="114" t="s">
        <v>1095</v>
      </c>
      <c r="B54" s="115" t="s">
        <v>1096</v>
      </c>
      <c r="C54" s="93"/>
      <c r="D54" s="94"/>
      <c r="E54" s="412"/>
      <c r="F54" s="99"/>
    </row>
    <row r="55" spans="1:9">
      <c r="A55" s="91"/>
      <c r="B55" s="95"/>
      <c r="C55" s="93" t="s">
        <v>1053</v>
      </c>
      <c r="D55" s="94">
        <v>1</v>
      </c>
      <c r="E55" s="409"/>
      <c r="F55" s="99">
        <f>D55*E55</f>
        <v>0</v>
      </c>
    </row>
    <row r="56" spans="1:9">
      <c r="A56" s="91"/>
      <c r="B56" s="95"/>
      <c r="C56" s="93"/>
      <c r="D56" s="94"/>
      <c r="E56" s="409"/>
      <c r="F56" s="99"/>
    </row>
    <row r="57" spans="1:9">
      <c r="A57" s="114"/>
      <c r="B57" s="92"/>
      <c r="C57" s="93"/>
      <c r="D57" s="94"/>
      <c r="E57" s="412"/>
      <c r="F57" s="99"/>
    </row>
    <row r="58" spans="1:9" s="110" customFormat="1">
      <c r="A58" s="96" t="s">
        <v>1097</v>
      </c>
      <c r="B58" s="109"/>
      <c r="C58" s="95"/>
      <c r="D58" s="95"/>
      <c r="E58" s="409"/>
      <c r="F58" s="99">
        <f>SUM(F42:F57)</f>
        <v>0</v>
      </c>
      <c r="H58" s="111"/>
      <c r="I58" s="111"/>
    </row>
    <row r="59" spans="1:9" s="110" customFormat="1">
      <c r="A59" s="96"/>
      <c r="B59" s="109"/>
      <c r="C59" s="95"/>
      <c r="D59" s="95"/>
      <c r="E59" s="409"/>
      <c r="F59" s="99"/>
      <c r="H59" s="111"/>
      <c r="I59" s="111"/>
    </row>
    <row r="60" spans="1:9" s="110" customFormat="1">
      <c r="A60" s="96" t="s">
        <v>1098</v>
      </c>
      <c r="B60" s="109"/>
      <c r="C60" s="95"/>
      <c r="D60" s="95"/>
      <c r="E60" s="409"/>
      <c r="F60" s="112"/>
      <c r="H60" s="111"/>
      <c r="I60" s="111"/>
    </row>
    <row r="61" spans="1:9" s="110" customFormat="1">
      <c r="A61" s="96"/>
      <c r="B61" s="109"/>
      <c r="C61" s="95"/>
      <c r="D61" s="95"/>
      <c r="E61" s="409"/>
      <c r="F61" s="112"/>
      <c r="H61" s="111"/>
      <c r="I61" s="111"/>
    </row>
    <row r="62" spans="1:9" s="110" customFormat="1" ht="12.75" customHeight="1">
      <c r="A62" s="97" t="s">
        <v>1099</v>
      </c>
      <c r="B62" s="92" t="s">
        <v>1100</v>
      </c>
      <c r="C62" s="93"/>
      <c r="D62" s="102"/>
      <c r="E62" s="409"/>
      <c r="F62" s="99"/>
      <c r="H62" s="111"/>
      <c r="I62" s="111"/>
    </row>
    <row r="63" spans="1:9">
      <c r="A63" s="97"/>
      <c r="B63" s="92" t="s">
        <v>1101</v>
      </c>
      <c r="C63" s="93"/>
      <c r="D63" s="94"/>
      <c r="E63" s="409"/>
      <c r="F63" s="99"/>
      <c r="G63" s="116"/>
    </row>
    <row r="64" spans="1:9">
      <c r="A64" s="97"/>
      <c r="B64" s="92" t="s">
        <v>1102</v>
      </c>
      <c r="C64" s="93" t="s">
        <v>8</v>
      </c>
      <c r="D64" s="94">
        <v>1</v>
      </c>
      <c r="E64" s="409"/>
      <c r="F64" s="99">
        <f>D64*E64</f>
        <v>0</v>
      </c>
      <c r="G64" s="116"/>
    </row>
    <row r="65" spans="1:9" ht="53.25" customHeight="1">
      <c r="A65" s="114" t="s">
        <v>1103</v>
      </c>
      <c r="B65" s="92" t="s">
        <v>1104</v>
      </c>
      <c r="C65" s="93" t="s">
        <v>8</v>
      </c>
      <c r="D65" s="94">
        <v>1</v>
      </c>
      <c r="E65" s="409"/>
      <c r="F65" s="99">
        <f>D65*E65</f>
        <v>0</v>
      </c>
    </row>
    <row r="66" spans="1:9" ht="66" customHeight="1">
      <c r="A66" s="114" t="s">
        <v>1105</v>
      </c>
      <c r="B66" s="92" t="s">
        <v>1106</v>
      </c>
      <c r="C66" s="93"/>
      <c r="D66" s="94"/>
      <c r="E66" s="409"/>
      <c r="F66" s="99"/>
    </row>
    <row r="67" spans="1:9" ht="12.75" customHeight="1">
      <c r="A67" s="97"/>
      <c r="B67" s="92" t="s">
        <v>1107</v>
      </c>
      <c r="C67" s="93" t="s">
        <v>1108</v>
      </c>
      <c r="D67" s="94">
        <v>1</v>
      </c>
      <c r="E67" s="409"/>
      <c r="F67" s="99">
        <f>D67*E67</f>
        <v>0</v>
      </c>
    </row>
    <row r="68" spans="1:9" ht="14.25" customHeight="1">
      <c r="A68" s="114"/>
      <c r="B68" s="92"/>
      <c r="C68" s="93"/>
      <c r="D68" s="94"/>
      <c r="E68" s="409"/>
      <c r="F68" s="99"/>
    </row>
    <row r="69" spans="1:9" ht="25.5">
      <c r="A69" s="114" t="s">
        <v>1109</v>
      </c>
      <c r="B69" s="92" t="s">
        <v>1110</v>
      </c>
      <c r="C69" s="93" t="s">
        <v>77</v>
      </c>
      <c r="D69" s="94">
        <v>1</v>
      </c>
      <c r="E69" s="409"/>
      <c r="F69" s="99">
        <f>D69*E69</f>
        <v>0</v>
      </c>
    </row>
    <row r="70" spans="1:9">
      <c r="A70" s="97"/>
      <c r="B70" s="92"/>
      <c r="C70" s="93"/>
      <c r="D70" s="94"/>
      <c r="E70" s="409"/>
      <c r="F70" s="99"/>
    </row>
    <row r="71" spans="1:9" s="110" customFormat="1">
      <c r="A71" s="96" t="s">
        <v>1111</v>
      </c>
      <c r="B71" s="109"/>
      <c r="C71" s="95"/>
      <c r="D71" s="95"/>
      <c r="E71" s="409"/>
      <c r="F71" s="99">
        <f>SUM(F64:F70)</f>
        <v>0</v>
      </c>
      <c r="H71" s="111"/>
      <c r="I71" s="111"/>
    </row>
    <row r="72" spans="1:9">
      <c r="A72" s="97"/>
      <c r="B72" s="92"/>
      <c r="C72" s="93"/>
      <c r="D72" s="94"/>
      <c r="E72" s="409"/>
      <c r="F72" s="99"/>
    </row>
    <row r="73" spans="1:9" s="110" customFormat="1">
      <c r="A73" s="96" t="s">
        <v>1112</v>
      </c>
      <c r="B73" s="109"/>
      <c r="C73" s="95"/>
      <c r="D73" s="95"/>
      <c r="E73" s="409"/>
      <c r="F73" s="112"/>
      <c r="H73" s="111"/>
      <c r="I73" s="111"/>
    </row>
    <row r="74" spans="1:9" s="110" customFormat="1">
      <c r="A74" s="96"/>
      <c r="B74" s="109"/>
      <c r="C74" s="95"/>
      <c r="D74" s="95"/>
      <c r="E74" s="409"/>
      <c r="F74" s="112"/>
      <c r="H74" s="111"/>
      <c r="I74" s="111"/>
    </row>
    <row r="75" spans="1:9" s="110" customFormat="1" ht="29.25" customHeight="1">
      <c r="A75" s="114" t="s">
        <v>1113</v>
      </c>
      <c r="B75" s="92" t="s">
        <v>1114</v>
      </c>
      <c r="C75" s="95"/>
      <c r="D75" s="95"/>
      <c r="E75" s="409"/>
      <c r="F75" s="112"/>
      <c r="H75" s="111"/>
      <c r="I75" s="111"/>
    </row>
    <row r="76" spans="1:9" s="110" customFormat="1" ht="16.5" customHeight="1">
      <c r="A76" s="113"/>
      <c r="B76" s="92" t="s">
        <v>1115</v>
      </c>
      <c r="C76" s="93" t="s">
        <v>116</v>
      </c>
      <c r="D76" s="102">
        <v>4</v>
      </c>
      <c r="E76" s="409"/>
      <c r="F76" s="99">
        <f>D76*E76</f>
        <v>0</v>
      </c>
      <c r="H76" s="111"/>
      <c r="I76" s="111"/>
    </row>
    <row r="77" spans="1:9" s="110" customFormat="1" ht="12.75" customHeight="1">
      <c r="A77" s="97"/>
      <c r="B77" s="92" t="s">
        <v>1116</v>
      </c>
      <c r="C77" s="93" t="s">
        <v>116</v>
      </c>
      <c r="D77" s="102">
        <v>14</v>
      </c>
      <c r="E77" s="409"/>
      <c r="F77" s="99">
        <f>D77*E77</f>
        <v>0</v>
      </c>
      <c r="H77" s="111"/>
      <c r="I77" s="111"/>
    </row>
    <row r="78" spans="1:9" s="110" customFormat="1" ht="12.75" customHeight="1">
      <c r="A78" s="97"/>
      <c r="B78" s="92"/>
      <c r="C78" s="93"/>
      <c r="D78" s="102"/>
      <c r="E78" s="409"/>
      <c r="F78" s="99"/>
      <c r="H78" s="111"/>
      <c r="I78" s="111"/>
    </row>
    <row r="79" spans="1:9" s="110" customFormat="1" ht="25.5" customHeight="1">
      <c r="A79" s="114" t="s">
        <v>1117</v>
      </c>
      <c r="B79" s="92" t="s">
        <v>1118</v>
      </c>
      <c r="C79" s="93"/>
      <c r="D79" s="102"/>
      <c r="E79" s="409"/>
      <c r="F79" s="99"/>
      <c r="H79" s="111"/>
      <c r="I79" s="111"/>
    </row>
    <row r="80" spans="1:9">
      <c r="A80" s="91"/>
      <c r="B80" s="92" t="s">
        <v>1116</v>
      </c>
      <c r="C80" s="93" t="s">
        <v>8</v>
      </c>
      <c r="D80" s="102">
        <v>1</v>
      </c>
      <c r="E80" s="409"/>
      <c r="F80" s="99">
        <f>D80*E80</f>
        <v>0</v>
      </c>
    </row>
    <row r="81" spans="1:9">
      <c r="A81" s="91"/>
      <c r="B81" s="92" t="s">
        <v>1119</v>
      </c>
      <c r="C81" s="93" t="s">
        <v>8</v>
      </c>
      <c r="D81" s="102">
        <v>2</v>
      </c>
      <c r="E81" s="409"/>
      <c r="F81" s="99">
        <f>D81*E81</f>
        <v>0</v>
      </c>
    </row>
    <row r="82" spans="1:9">
      <c r="A82" s="91"/>
      <c r="B82" s="92"/>
      <c r="C82" s="93"/>
      <c r="D82" s="102"/>
      <c r="E82" s="409"/>
      <c r="F82" s="99"/>
    </row>
    <row r="83" spans="1:9">
      <c r="A83" s="97" t="s">
        <v>1120</v>
      </c>
      <c r="B83" s="92" t="s">
        <v>1121</v>
      </c>
      <c r="C83" s="93"/>
      <c r="D83" s="94"/>
      <c r="E83" s="409"/>
      <c r="F83" s="99"/>
    </row>
    <row r="84" spans="1:9">
      <c r="A84" s="97"/>
      <c r="B84" s="92" t="s">
        <v>1116</v>
      </c>
      <c r="C84" s="93" t="s">
        <v>8</v>
      </c>
      <c r="D84" s="94">
        <v>2</v>
      </c>
      <c r="E84" s="409"/>
      <c r="F84" s="99">
        <f>D84*E84</f>
        <v>0</v>
      </c>
    </row>
    <row r="85" spans="1:9">
      <c r="A85" s="97"/>
      <c r="B85" s="92"/>
      <c r="C85" s="93"/>
      <c r="D85" s="94"/>
      <c r="E85" s="409"/>
      <c r="F85" s="99"/>
    </row>
    <row r="86" spans="1:9" s="110" customFormat="1" ht="38.25">
      <c r="A86" s="117" t="s">
        <v>1122</v>
      </c>
      <c r="B86" s="92" t="s">
        <v>1123</v>
      </c>
      <c r="C86" s="118" t="s">
        <v>8</v>
      </c>
      <c r="D86" s="94">
        <v>2</v>
      </c>
      <c r="E86" s="409"/>
      <c r="F86" s="99">
        <f>D86*E86</f>
        <v>0</v>
      </c>
      <c r="G86" s="62"/>
      <c r="H86" s="119"/>
      <c r="I86" s="119"/>
    </row>
    <row r="87" spans="1:9">
      <c r="A87" s="97"/>
      <c r="B87" s="92"/>
      <c r="C87" s="93"/>
      <c r="D87" s="94"/>
      <c r="E87" s="409"/>
      <c r="F87" s="99"/>
    </row>
    <row r="88" spans="1:9" s="110" customFormat="1" ht="28.5" customHeight="1">
      <c r="A88" s="114" t="s">
        <v>1124</v>
      </c>
      <c r="B88" s="92" t="s">
        <v>1093</v>
      </c>
      <c r="C88" s="113"/>
      <c r="D88" s="113"/>
      <c r="E88" s="411"/>
      <c r="F88" s="113"/>
      <c r="H88" s="111"/>
      <c r="I88" s="111"/>
    </row>
    <row r="89" spans="1:9" s="110" customFormat="1" ht="12.75" customHeight="1">
      <c r="A89" s="114"/>
      <c r="B89" s="92" t="s">
        <v>1125</v>
      </c>
      <c r="C89" s="93" t="s">
        <v>8</v>
      </c>
      <c r="D89" s="102">
        <v>2</v>
      </c>
      <c r="E89" s="409"/>
      <c r="F89" s="99">
        <f>D89*E89</f>
        <v>0</v>
      </c>
      <c r="H89" s="111"/>
      <c r="I89" s="111"/>
    </row>
    <row r="90" spans="1:9" s="110" customFormat="1" ht="12.75" customHeight="1">
      <c r="A90" s="96"/>
      <c r="B90" s="92"/>
      <c r="C90" s="93"/>
      <c r="D90" s="102"/>
      <c r="E90" s="409"/>
      <c r="F90" s="99"/>
      <c r="H90" s="111"/>
      <c r="I90" s="111"/>
    </row>
    <row r="91" spans="1:9" ht="38.25">
      <c r="A91" s="114" t="s">
        <v>1126</v>
      </c>
      <c r="B91" s="92" t="s">
        <v>1127</v>
      </c>
      <c r="C91" s="93" t="s">
        <v>8</v>
      </c>
      <c r="D91" s="94">
        <v>1</v>
      </c>
      <c r="E91" s="409"/>
      <c r="F91" s="99">
        <f>D91*E91</f>
        <v>0</v>
      </c>
    </row>
    <row r="92" spans="1:9">
      <c r="A92" s="97"/>
      <c r="B92" s="92"/>
      <c r="C92" s="93"/>
      <c r="D92" s="94"/>
      <c r="E92" s="409"/>
      <c r="F92" s="99"/>
    </row>
    <row r="93" spans="1:9">
      <c r="A93" s="97"/>
      <c r="B93" s="92"/>
      <c r="C93" s="93"/>
      <c r="D93" s="94"/>
      <c r="E93" s="409"/>
      <c r="F93" s="99"/>
    </row>
    <row r="94" spans="1:9" ht="63.75">
      <c r="A94" s="114" t="s">
        <v>1128</v>
      </c>
      <c r="B94" s="92" t="s">
        <v>1129</v>
      </c>
      <c r="C94" s="93" t="s">
        <v>1053</v>
      </c>
      <c r="D94" s="94">
        <v>1</v>
      </c>
      <c r="E94" s="409"/>
      <c r="F94" s="99">
        <f>D94*E94</f>
        <v>0</v>
      </c>
    </row>
    <row r="95" spans="1:9">
      <c r="A95" s="97"/>
      <c r="B95" s="92"/>
      <c r="C95" s="93"/>
      <c r="D95" s="94"/>
      <c r="E95" s="409"/>
      <c r="F95" s="99"/>
    </row>
    <row r="96" spans="1:9" ht="25.5">
      <c r="A96" s="114" t="s">
        <v>1130</v>
      </c>
      <c r="B96" s="92" t="s">
        <v>1110</v>
      </c>
      <c r="C96" s="93" t="s">
        <v>1053</v>
      </c>
      <c r="D96" s="94">
        <v>1</v>
      </c>
      <c r="E96" s="409"/>
      <c r="F96" s="99">
        <f>D96*E96</f>
        <v>0</v>
      </c>
    </row>
    <row r="97" spans="1:7">
      <c r="A97" s="91"/>
      <c r="B97" s="95"/>
      <c r="C97" s="93"/>
      <c r="D97" s="94"/>
      <c r="E97" s="95"/>
      <c r="F97" s="99"/>
    </row>
    <row r="98" spans="1:7">
      <c r="A98" s="96" t="s">
        <v>1131</v>
      </c>
      <c r="B98" s="92"/>
      <c r="C98" s="93"/>
      <c r="D98" s="94"/>
      <c r="E98" s="99"/>
      <c r="F98" s="99">
        <f>SUM(F76:F97)</f>
        <v>0</v>
      </c>
    </row>
    <row r="99" spans="1:7">
      <c r="A99" s="93"/>
      <c r="B99" s="120"/>
      <c r="C99" s="93"/>
      <c r="D99" s="93"/>
      <c r="E99" s="121"/>
      <c r="F99" s="121"/>
      <c r="G99" s="62"/>
    </row>
    <row r="100" spans="1:7">
      <c r="A100" s="122" t="s">
        <v>1132</v>
      </c>
      <c r="B100" s="123"/>
      <c r="C100" s="124"/>
      <c r="D100" s="125"/>
      <c r="E100" s="126"/>
      <c r="F100" s="126">
        <f>F36+F58+F71+F98</f>
        <v>0</v>
      </c>
    </row>
    <row r="101" spans="1:7">
      <c r="B101" s="62"/>
    </row>
    <row r="102" spans="1:7">
      <c r="B102" s="62"/>
    </row>
    <row r="103" spans="1:7">
      <c r="B103" s="62"/>
    </row>
    <row r="104" spans="1:7">
      <c r="B104" s="62"/>
    </row>
    <row r="105" spans="1:7">
      <c r="B105" s="62"/>
    </row>
    <row r="106" spans="1:7">
      <c r="A106" s="62"/>
      <c r="B106" s="62"/>
      <c r="C106" s="62"/>
      <c r="D106" s="62"/>
      <c r="G106" s="62"/>
    </row>
    <row r="107" spans="1:7">
      <c r="A107" s="62"/>
      <c r="B107" s="62"/>
      <c r="C107" s="62"/>
      <c r="D107" s="62"/>
      <c r="G107" s="62"/>
    </row>
  </sheetData>
  <sheetProtection algorithmName="SHA-512" hashValue="ew3n7yobciFaVIOWqE7NtuVKo757ui2jfKq0uG0VUn0QMsGzfdKmDIs69CxYm31kl2EioKTn1/ASwMeyMIdoCA==" saltValue="HML5Cyg5Pn76hwLSuBUq/Q==" spinCount="100000" sheet="1" objects="1" scenarios="1" selectLockedCells="1"/>
  <pageMargins left="0.94488188976377963" right="0.55118110236220474" top="0.78740157480314965" bottom="0.78740157480314965" header="0.51181102362204722" footer="0.51181102362204722"/>
  <pageSetup paperSize="9" scale="95" orientation="portrait" horizontalDpi="300" verticalDpi="300" r:id="rId1"/>
  <headerFooter alignWithMargins="0">
    <oddFooter>&amp;C&amp;9str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BreakPreview" zoomScale="130" zoomScaleNormal="100" zoomScaleSheetLayoutView="130" workbookViewId="0">
      <selection activeCell="E15" sqref="E15"/>
    </sheetView>
  </sheetViews>
  <sheetFormatPr defaultRowHeight="12.75"/>
  <cols>
    <col min="1" max="1" width="5.85546875" style="76" customWidth="1"/>
    <col min="2" max="2" width="40.42578125" style="167" customWidth="1"/>
    <col min="3" max="3" width="7.140625" style="76" customWidth="1"/>
    <col min="4" max="4" width="8.42578125" style="76" customWidth="1"/>
    <col min="5" max="5" width="11.85546875" style="168" customWidth="1"/>
    <col min="6" max="6" width="14.7109375" style="168" customWidth="1"/>
    <col min="7" max="256" width="9.140625" style="62"/>
    <col min="257" max="257" width="5.85546875" style="62" customWidth="1"/>
    <col min="258" max="258" width="40.42578125" style="62" customWidth="1"/>
    <col min="259" max="259" width="7.140625" style="62" customWidth="1"/>
    <col min="260" max="260" width="8.42578125" style="62" customWidth="1"/>
    <col min="261" max="261" width="11.85546875" style="62" customWidth="1"/>
    <col min="262" max="262" width="14.7109375" style="62" customWidth="1"/>
    <col min="263" max="512" width="9.140625" style="62"/>
    <col min="513" max="513" width="5.85546875" style="62" customWidth="1"/>
    <col min="514" max="514" width="40.42578125" style="62" customWidth="1"/>
    <col min="515" max="515" width="7.140625" style="62" customWidth="1"/>
    <col min="516" max="516" width="8.42578125" style="62" customWidth="1"/>
    <col min="517" max="517" width="11.85546875" style="62" customWidth="1"/>
    <col min="518" max="518" width="14.7109375" style="62" customWidth="1"/>
    <col min="519" max="768" width="9.140625" style="62"/>
    <col min="769" max="769" width="5.85546875" style="62" customWidth="1"/>
    <col min="770" max="770" width="40.42578125" style="62" customWidth="1"/>
    <col min="771" max="771" width="7.140625" style="62" customWidth="1"/>
    <col min="772" max="772" width="8.42578125" style="62" customWidth="1"/>
    <col min="773" max="773" width="11.85546875" style="62" customWidth="1"/>
    <col min="774" max="774" width="14.7109375" style="62" customWidth="1"/>
    <col min="775" max="1024" width="9.140625" style="62"/>
    <col min="1025" max="1025" width="5.85546875" style="62" customWidth="1"/>
    <col min="1026" max="1026" width="40.42578125" style="62" customWidth="1"/>
    <col min="1027" max="1027" width="7.140625" style="62" customWidth="1"/>
    <col min="1028" max="1028" width="8.42578125" style="62" customWidth="1"/>
    <col min="1029" max="1029" width="11.85546875" style="62" customWidth="1"/>
    <col min="1030" max="1030" width="14.7109375" style="62" customWidth="1"/>
    <col min="1031" max="1280" width="9.140625" style="62"/>
    <col min="1281" max="1281" width="5.85546875" style="62" customWidth="1"/>
    <col min="1282" max="1282" width="40.42578125" style="62" customWidth="1"/>
    <col min="1283" max="1283" width="7.140625" style="62" customWidth="1"/>
    <col min="1284" max="1284" width="8.42578125" style="62" customWidth="1"/>
    <col min="1285" max="1285" width="11.85546875" style="62" customWidth="1"/>
    <col min="1286" max="1286" width="14.7109375" style="62" customWidth="1"/>
    <col min="1287" max="1536" width="9.140625" style="62"/>
    <col min="1537" max="1537" width="5.85546875" style="62" customWidth="1"/>
    <col min="1538" max="1538" width="40.42578125" style="62" customWidth="1"/>
    <col min="1539" max="1539" width="7.140625" style="62" customWidth="1"/>
    <col min="1540" max="1540" width="8.42578125" style="62" customWidth="1"/>
    <col min="1541" max="1541" width="11.85546875" style="62" customWidth="1"/>
    <col min="1542" max="1542" width="14.7109375" style="62" customWidth="1"/>
    <col min="1543" max="1792" width="9.140625" style="62"/>
    <col min="1793" max="1793" width="5.85546875" style="62" customWidth="1"/>
    <col min="1794" max="1794" width="40.42578125" style="62" customWidth="1"/>
    <col min="1795" max="1795" width="7.140625" style="62" customWidth="1"/>
    <col min="1796" max="1796" width="8.42578125" style="62" customWidth="1"/>
    <col min="1797" max="1797" width="11.85546875" style="62" customWidth="1"/>
    <col min="1798" max="1798" width="14.7109375" style="62" customWidth="1"/>
    <col min="1799" max="2048" width="9.140625" style="62"/>
    <col min="2049" max="2049" width="5.85546875" style="62" customWidth="1"/>
    <col min="2050" max="2050" width="40.42578125" style="62" customWidth="1"/>
    <col min="2051" max="2051" width="7.140625" style="62" customWidth="1"/>
    <col min="2052" max="2052" width="8.42578125" style="62" customWidth="1"/>
    <col min="2053" max="2053" width="11.85546875" style="62" customWidth="1"/>
    <col min="2054" max="2054" width="14.7109375" style="62" customWidth="1"/>
    <col min="2055" max="2304" width="9.140625" style="62"/>
    <col min="2305" max="2305" width="5.85546875" style="62" customWidth="1"/>
    <col min="2306" max="2306" width="40.42578125" style="62" customWidth="1"/>
    <col min="2307" max="2307" width="7.140625" style="62" customWidth="1"/>
    <col min="2308" max="2308" width="8.42578125" style="62" customWidth="1"/>
    <col min="2309" max="2309" width="11.85546875" style="62" customWidth="1"/>
    <col min="2310" max="2310" width="14.7109375" style="62" customWidth="1"/>
    <col min="2311" max="2560" width="9.140625" style="62"/>
    <col min="2561" max="2561" width="5.85546875" style="62" customWidth="1"/>
    <col min="2562" max="2562" width="40.42578125" style="62" customWidth="1"/>
    <col min="2563" max="2563" width="7.140625" style="62" customWidth="1"/>
    <col min="2564" max="2564" width="8.42578125" style="62" customWidth="1"/>
    <col min="2565" max="2565" width="11.85546875" style="62" customWidth="1"/>
    <col min="2566" max="2566" width="14.7109375" style="62" customWidth="1"/>
    <col min="2567" max="2816" width="9.140625" style="62"/>
    <col min="2817" max="2817" width="5.85546875" style="62" customWidth="1"/>
    <col min="2818" max="2818" width="40.42578125" style="62" customWidth="1"/>
    <col min="2819" max="2819" width="7.140625" style="62" customWidth="1"/>
    <col min="2820" max="2820" width="8.42578125" style="62" customWidth="1"/>
    <col min="2821" max="2821" width="11.85546875" style="62" customWidth="1"/>
    <col min="2822" max="2822" width="14.7109375" style="62" customWidth="1"/>
    <col min="2823" max="3072" width="9.140625" style="62"/>
    <col min="3073" max="3073" width="5.85546875" style="62" customWidth="1"/>
    <col min="3074" max="3074" width="40.42578125" style="62" customWidth="1"/>
    <col min="3075" max="3075" width="7.140625" style="62" customWidth="1"/>
    <col min="3076" max="3076" width="8.42578125" style="62" customWidth="1"/>
    <col min="3077" max="3077" width="11.85546875" style="62" customWidth="1"/>
    <col min="3078" max="3078" width="14.7109375" style="62" customWidth="1"/>
    <col min="3079" max="3328" width="9.140625" style="62"/>
    <col min="3329" max="3329" width="5.85546875" style="62" customWidth="1"/>
    <col min="3330" max="3330" width="40.42578125" style="62" customWidth="1"/>
    <col min="3331" max="3331" width="7.140625" style="62" customWidth="1"/>
    <col min="3332" max="3332" width="8.42578125" style="62" customWidth="1"/>
    <col min="3333" max="3333" width="11.85546875" style="62" customWidth="1"/>
    <col min="3334" max="3334" width="14.7109375" style="62" customWidth="1"/>
    <col min="3335" max="3584" width="9.140625" style="62"/>
    <col min="3585" max="3585" width="5.85546875" style="62" customWidth="1"/>
    <col min="3586" max="3586" width="40.42578125" style="62" customWidth="1"/>
    <col min="3587" max="3587" width="7.140625" style="62" customWidth="1"/>
    <col min="3588" max="3588" width="8.42578125" style="62" customWidth="1"/>
    <col min="3589" max="3589" width="11.85546875" style="62" customWidth="1"/>
    <col min="3590" max="3590" width="14.7109375" style="62" customWidth="1"/>
    <col min="3591" max="3840" width="9.140625" style="62"/>
    <col min="3841" max="3841" width="5.85546875" style="62" customWidth="1"/>
    <col min="3842" max="3842" width="40.42578125" style="62" customWidth="1"/>
    <col min="3843" max="3843" width="7.140625" style="62" customWidth="1"/>
    <col min="3844" max="3844" width="8.42578125" style="62" customWidth="1"/>
    <col min="3845" max="3845" width="11.85546875" style="62" customWidth="1"/>
    <col min="3846" max="3846" width="14.7109375" style="62" customWidth="1"/>
    <col min="3847" max="4096" width="9.140625" style="62"/>
    <col min="4097" max="4097" width="5.85546875" style="62" customWidth="1"/>
    <col min="4098" max="4098" width="40.42578125" style="62" customWidth="1"/>
    <col min="4099" max="4099" width="7.140625" style="62" customWidth="1"/>
    <col min="4100" max="4100" width="8.42578125" style="62" customWidth="1"/>
    <col min="4101" max="4101" width="11.85546875" style="62" customWidth="1"/>
    <col min="4102" max="4102" width="14.7109375" style="62" customWidth="1"/>
    <col min="4103" max="4352" width="9.140625" style="62"/>
    <col min="4353" max="4353" width="5.85546875" style="62" customWidth="1"/>
    <col min="4354" max="4354" width="40.42578125" style="62" customWidth="1"/>
    <col min="4355" max="4355" width="7.140625" style="62" customWidth="1"/>
    <col min="4356" max="4356" width="8.42578125" style="62" customWidth="1"/>
    <col min="4357" max="4357" width="11.85546875" style="62" customWidth="1"/>
    <col min="4358" max="4358" width="14.7109375" style="62" customWidth="1"/>
    <col min="4359" max="4608" width="9.140625" style="62"/>
    <col min="4609" max="4609" width="5.85546875" style="62" customWidth="1"/>
    <col min="4610" max="4610" width="40.42578125" style="62" customWidth="1"/>
    <col min="4611" max="4611" width="7.140625" style="62" customWidth="1"/>
    <col min="4612" max="4612" width="8.42578125" style="62" customWidth="1"/>
    <col min="4613" max="4613" width="11.85546875" style="62" customWidth="1"/>
    <col min="4614" max="4614" width="14.7109375" style="62" customWidth="1"/>
    <col min="4615" max="4864" width="9.140625" style="62"/>
    <col min="4865" max="4865" width="5.85546875" style="62" customWidth="1"/>
    <col min="4866" max="4866" width="40.42578125" style="62" customWidth="1"/>
    <col min="4867" max="4867" width="7.140625" style="62" customWidth="1"/>
    <col min="4868" max="4868" width="8.42578125" style="62" customWidth="1"/>
    <col min="4869" max="4869" width="11.85546875" style="62" customWidth="1"/>
    <col min="4870" max="4870" width="14.7109375" style="62" customWidth="1"/>
    <col min="4871" max="5120" width="9.140625" style="62"/>
    <col min="5121" max="5121" width="5.85546875" style="62" customWidth="1"/>
    <col min="5122" max="5122" width="40.42578125" style="62" customWidth="1"/>
    <col min="5123" max="5123" width="7.140625" style="62" customWidth="1"/>
    <col min="5124" max="5124" width="8.42578125" style="62" customWidth="1"/>
    <col min="5125" max="5125" width="11.85546875" style="62" customWidth="1"/>
    <col min="5126" max="5126" width="14.7109375" style="62" customWidth="1"/>
    <col min="5127" max="5376" width="9.140625" style="62"/>
    <col min="5377" max="5377" width="5.85546875" style="62" customWidth="1"/>
    <col min="5378" max="5378" width="40.42578125" style="62" customWidth="1"/>
    <col min="5379" max="5379" width="7.140625" style="62" customWidth="1"/>
    <col min="5380" max="5380" width="8.42578125" style="62" customWidth="1"/>
    <col min="5381" max="5381" width="11.85546875" style="62" customWidth="1"/>
    <col min="5382" max="5382" width="14.7109375" style="62" customWidth="1"/>
    <col min="5383" max="5632" width="9.140625" style="62"/>
    <col min="5633" max="5633" width="5.85546875" style="62" customWidth="1"/>
    <col min="5634" max="5634" width="40.42578125" style="62" customWidth="1"/>
    <col min="5635" max="5635" width="7.140625" style="62" customWidth="1"/>
    <col min="5636" max="5636" width="8.42578125" style="62" customWidth="1"/>
    <col min="5637" max="5637" width="11.85546875" style="62" customWidth="1"/>
    <col min="5638" max="5638" width="14.7109375" style="62" customWidth="1"/>
    <col min="5639" max="5888" width="9.140625" style="62"/>
    <col min="5889" max="5889" width="5.85546875" style="62" customWidth="1"/>
    <col min="5890" max="5890" width="40.42578125" style="62" customWidth="1"/>
    <col min="5891" max="5891" width="7.140625" style="62" customWidth="1"/>
    <col min="5892" max="5892" width="8.42578125" style="62" customWidth="1"/>
    <col min="5893" max="5893" width="11.85546875" style="62" customWidth="1"/>
    <col min="5894" max="5894" width="14.7109375" style="62" customWidth="1"/>
    <col min="5895" max="6144" width="9.140625" style="62"/>
    <col min="6145" max="6145" width="5.85546875" style="62" customWidth="1"/>
    <col min="6146" max="6146" width="40.42578125" style="62" customWidth="1"/>
    <col min="6147" max="6147" width="7.140625" style="62" customWidth="1"/>
    <col min="6148" max="6148" width="8.42578125" style="62" customWidth="1"/>
    <col min="6149" max="6149" width="11.85546875" style="62" customWidth="1"/>
    <col min="6150" max="6150" width="14.7109375" style="62" customWidth="1"/>
    <col min="6151" max="6400" width="9.140625" style="62"/>
    <col min="6401" max="6401" width="5.85546875" style="62" customWidth="1"/>
    <col min="6402" max="6402" width="40.42578125" style="62" customWidth="1"/>
    <col min="6403" max="6403" width="7.140625" style="62" customWidth="1"/>
    <col min="6404" max="6404" width="8.42578125" style="62" customWidth="1"/>
    <col min="6405" max="6405" width="11.85546875" style="62" customWidth="1"/>
    <col min="6406" max="6406" width="14.7109375" style="62" customWidth="1"/>
    <col min="6407" max="6656" width="9.140625" style="62"/>
    <col min="6657" max="6657" width="5.85546875" style="62" customWidth="1"/>
    <col min="6658" max="6658" width="40.42578125" style="62" customWidth="1"/>
    <col min="6659" max="6659" width="7.140625" style="62" customWidth="1"/>
    <col min="6660" max="6660" width="8.42578125" style="62" customWidth="1"/>
    <col min="6661" max="6661" width="11.85546875" style="62" customWidth="1"/>
    <col min="6662" max="6662" width="14.7109375" style="62" customWidth="1"/>
    <col min="6663" max="6912" width="9.140625" style="62"/>
    <col min="6913" max="6913" width="5.85546875" style="62" customWidth="1"/>
    <col min="6914" max="6914" width="40.42578125" style="62" customWidth="1"/>
    <col min="6915" max="6915" width="7.140625" style="62" customWidth="1"/>
    <col min="6916" max="6916" width="8.42578125" style="62" customWidth="1"/>
    <col min="6917" max="6917" width="11.85546875" style="62" customWidth="1"/>
    <col min="6918" max="6918" width="14.7109375" style="62" customWidth="1"/>
    <col min="6919" max="7168" width="9.140625" style="62"/>
    <col min="7169" max="7169" width="5.85546875" style="62" customWidth="1"/>
    <col min="7170" max="7170" width="40.42578125" style="62" customWidth="1"/>
    <col min="7171" max="7171" width="7.140625" style="62" customWidth="1"/>
    <col min="7172" max="7172" width="8.42578125" style="62" customWidth="1"/>
    <col min="7173" max="7173" width="11.85546875" style="62" customWidth="1"/>
    <col min="7174" max="7174" width="14.7109375" style="62" customWidth="1"/>
    <col min="7175" max="7424" width="9.140625" style="62"/>
    <col min="7425" max="7425" width="5.85546875" style="62" customWidth="1"/>
    <col min="7426" max="7426" width="40.42578125" style="62" customWidth="1"/>
    <col min="7427" max="7427" width="7.140625" style="62" customWidth="1"/>
    <col min="7428" max="7428" width="8.42578125" style="62" customWidth="1"/>
    <col min="7429" max="7429" width="11.85546875" style="62" customWidth="1"/>
    <col min="7430" max="7430" width="14.7109375" style="62" customWidth="1"/>
    <col min="7431" max="7680" width="9.140625" style="62"/>
    <col min="7681" max="7681" width="5.85546875" style="62" customWidth="1"/>
    <col min="7682" max="7682" width="40.42578125" style="62" customWidth="1"/>
    <col min="7683" max="7683" width="7.140625" style="62" customWidth="1"/>
    <col min="7684" max="7684" width="8.42578125" style="62" customWidth="1"/>
    <col min="7685" max="7685" width="11.85546875" style="62" customWidth="1"/>
    <col min="7686" max="7686" width="14.7109375" style="62" customWidth="1"/>
    <col min="7687" max="7936" width="9.140625" style="62"/>
    <col min="7937" max="7937" width="5.85546875" style="62" customWidth="1"/>
    <col min="7938" max="7938" width="40.42578125" style="62" customWidth="1"/>
    <col min="7939" max="7939" width="7.140625" style="62" customWidth="1"/>
    <col min="7940" max="7940" width="8.42578125" style="62" customWidth="1"/>
    <col min="7941" max="7941" width="11.85546875" style="62" customWidth="1"/>
    <col min="7942" max="7942" width="14.7109375" style="62" customWidth="1"/>
    <col min="7943" max="8192" width="9.140625" style="62"/>
    <col min="8193" max="8193" width="5.85546875" style="62" customWidth="1"/>
    <col min="8194" max="8194" width="40.42578125" style="62" customWidth="1"/>
    <col min="8195" max="8195" width="7.140625" style="62" customWidth="1"/>
    <col min="8196" max="8196" width="8.42578125" style="62" customWidth="1"/>
    <col min="8197" max="8197" width="11.85546875" style="62" customWidth="1"/>
    <col min="8198" max="8198" width="14.7109375" style="62" customWidth="1"/>
    <col min="8199" max="8448" width="9.140625" style="62"/>
    <col min="8449" max="8449" width="5.85546875" style="62" customWidth="1"/>
    <col min="8450" max="8450" width="40.42578125" style="62" customWidth="1"/>
    <col min="8451" max="8451" width="7.140625" style="62" customWidth="1"/>
    <col min="8452" max="8452" width="8.42578125" style="62" customWidth="1"/>
    <col min="8453" max="8453" width="11.85546875" style="62" customWidth="1"/>
    <col min="8454" max="8454" width="14.7109375" style="62" customWidth="1"/>
    <col min="8455" max="8704" width="9.140625" style="62"/>
    <col min="8705" max="8705" width="5.85546875" style="62" customWidth="1"/>
    <col min="8706" max="8706" width="40.42578125" style="62" customWidth="1"/>
    <col min="8707" max="8707" width="7.140625" style="62" customWidth="1"/>
    <col min="8708" max="8708" width="8.42578125" style="62" customWidth="1"/>
    <col min="8709" max="8709" width="11.85546875" style="62" customWidth="1"/>
    <col min="8710" max="8710" width="14.7109375" style="62" customWidth="1"/>
    <col min="8711" max="8960" width="9.140625" style="62"/>
    <col min="8961" max="8961" width="5.85546875" style="62" customWidth="1"/>
    <col min="8962" max="8962" width="40.42578125" style="62" customWidth="1"/>
    <col min="8963" max="8963" width="7.140625" style="62" customWidth="1"/>
    <col min="8964" max="8964" width="8.42578125" style="62" customWidth="1"/>
    <col min="8965" max="8965" width="11.85546875" style="62" customWidth="1"/>
    <col min="8966" max="8966" width="14.7109375" style="62" customWidth="1"/>
    <col min="8967" max="9216" width="9.140625" style="62"/>
    <col min="9217" max="9217" width="5.85546875" style="62" customWidth="1"/>
    <col min="9218" max="9218" width="40.42578125" style="62" customWidth="1"/>
    <col min="9219" max="9219" width="7.140625" style="62" customWidth="1"/>
    <col min="9220" max="9220" width="8.42578125" style="62" customWidth="1"/>
    <col min="9221" max="9221" width="11.85546875" style="62" customWidth="1"/>
    <col min="9222" max="9222" width="14.7109375" style="62" customWidth="1"/>
    <col min="9223" max="9472" width="9.140625" style="62"/>
    <col min="9473" max="9473" width="5.85546875" style="62" customWidth="1"/>
    <col min="9474" max="9474" width="40.42578125" style="62" customWidth="1"/>
    <col min="9475" max="9475" width="7.140625" style="62" customWidth="1"/>
    <col min="9476" max="9476" width="8.42578125" style="62" customWidth="1"/>
    <col min="9477" max="9477" width="11.85546875" style="62" customWidth="1"/>
    <col min="9478" max="9478" width="14.7109375" style="62" customWidth="1"/>
    <col min="9479" max="9728" width="9.140625" style="62"/>
    <col min="9729" max="9729" width="5.85546875" style="62" customWidth="1"/>
    <col min="9730" max="9730" width="40.42578125" style="62" customWidth="1"/>
    <col min="9731" max="9731" width="7.140625" style="62" customWidth="1"/>
    <col min="9732" max="9732" width="8.42578125" style="62" customWidth="1"/>
    <col min="9733" max="9733" width="11.85546875" style="62" customWidth="1"/>
    <col min="9734" max="9734" width="14.7109375" style="62" customWidth="1"/>
    <col min="9735" max="9984" width="9.140625" style="62"/>
    <col min="9985" max="9985" width="5.85546875" style="62" customWidth="1"/>
    <col min="9986" max="9986" width="40.42578125" style="62" customWidth="1"/>
    <col min="9987" max="9987" width="7.140625" style="62" customWidth="1"/>
    <col min="9988" max="9988" width="8.42578125" style="62" customWidth="1"/>
    <col min="9989" max="9989" width="11.85546875" style="62" customWidth="1"/>
    <col min="9990" max="9990" width="14.7109375" style="62" customWidth="1"/>
    <col min="9991" max="10240" width="9.140625" style="62"/>
    <col min="10241" max="10241" width="5.85546875" style="62" customWidth="1"/>
    <col min="10242" max="10242" width="40.42578125" style="62" customWidth="1"/>
    <col min="10243" max="10243" width="7.140625" style="62" customWidth="1"/>
    <col min="10244" max="10244" width="8.42578125" style="62" customWidth="1"/>
    <col min="10245" max="10245" width="11.85546875" style="62" customWidth="1"/>
    <col min="10246" max="10246" width="14.7109375" style="62" customWidth="1"/>
    <col min="10247" max="10496" width="9.140625" style="62"/>
    <col min="10497" max="10497" width="5.85546875" style="62" customWidth="1"/>
    <col min="10498" max="10498" width="40.42578125" style="62" customWidth="1"/>
    <col min="10499" max="10499" width="7.140625" style="62" customWidth="1"/>
    <col min="10500" max="10500" width="8.42578125" style="62" customWidth="1"/>
    <col min="10501" max="10501" width="11.85546875" style="62" customWidth="1"/>
    <col min="10502" max="10502" width="14.7109375" style="62" customWidth="1"/>
    <col min="10503" max="10752" width="9.140625" style="62"/>
    <col min="10753" max="10753" width="5.85546875" style="62" customWidth="1"/>
    <col min="10754" max="10754" width="40.42578125" style="62" customWidth="1"/>
    <col min="10755" max="10755" width="7.140625" style="62" customWidth="1"/>
    <col min="10756" max="10756" width="8.42578125" style="62" customWidth="1"/>
    <col min="10757" max="10757" width="11.85546875" style="62" customWidth="1"/>
    <col min="10758" max="10758" width="14.7109375" style="62" customWidth="1"/>
    <col min="10759" max="11008" width="9.140625" style="62"/>
    <col min="11009" max="11009" width="5.85546875" style="62" customWidth="1"/>
    <col min="11010" max="11010" width="40.42578125" style="62" customWidth="1"/>
    <col min="11011" max="11011" width="7.140625" style="62" customWidth="1"/>
    <col min="11012" max="11012" width="8.42578125" style="62" customWidth="1"/>
    <col min="11013" max="11013" width="11.85546875" style="62" customWidth="1"/>
    <col min="11014" max="11014" width="14.7109375" style="62" customWidth="1"/>
    <col min="11015" max="11264" width="9.140625" style="62"/>
    <col min="11265" max="11265" width="5.85546875" style="62" customWidth="1"/>
    <col min="11266" max="11266" width="40.42578125" style="62" customWidth="1"/>
    <col min="11267" max="11267" width="7.140625" style="62" customWidth="1"/>
    <col min="11268" max="11268" width="8.42578125" style="62" customWidth="1"/>
    <col min="11269" max="11269" width="11.85546875" style="62" customWidth="1"/>
    <col min="11270" max="11270" width="14.7109375" style="62" customWidth="1"/>
    <col min="11271" max="11520" width="9.140625" style="62"/>
    <col min="11521" max="11521" width="5.85546875" style="62" customWidth="1"/>
    <col min="11522" max="11522" width="40.42578125" style="62" customWidth="1"/>
    <col min="11523" max="11523" width="7.140625" style="62" customWidth="1"/>
    <col min="11524" max="11524" width="8.42578125" style="62" customWidth="1"/>
    <col min="11525" max="11525" width="11.85546875" style="62" customWidth="1"/>
    <col min="11526" max="11526" width="14.7109375" style="62" customWidth="1"/>
    <col min="11527" max="11776" width="9.140625" style="62"/>
    <col min="11777" max="11777" width="5.85546875" style="62" customWidth="1"/>
    <col min="11778" max="11778" width="40.42578125" style="62" customWidth="1"/>
    <col min="11779" max="11779" width="7.140625" style="62" customWidth="1"/>
    <col min="11780" max="11780" width="8.42578125" style="62" customWidth="1"/>
    <col min="11781" max="11781" width="11.85546875" style="62" customWidth="1"/>
    <col min="11782" max="11782" width="14.7109375" style="62" customWidth="1"/>
    <col min="11783" max="12032" width="9.140625" style="62"/>
    <col min="12033" max="12033" width="5.85546875" style="62" customWidth="1"/>
    <col min="12034" max="12034" width="40.42578125" style="62" customWidth="1"/>
    <col min="12035" max="12035" width="7.140625" style="62" customWidth="1"/>
    <col min="12036" max="12036" width="8.42578125" style="62" customWidth="1"/>
    <col min="12037" max="12037" width="11.85546875" style="62" customWidth="1"/>
    <col min="12038" max="12038" width="14.7109375" style="62" customWidth="1"/>
    <col min="12039" max="12288" width="9.140625" style="62"/>
    <col min="12289" max="12289" width="5.85546875" style="62" customWidth="1"/>
    <col min="12290" max="12290" width="40.42578125" style="62" customWidth="1"/>
    <col min="12291" max="12291" width="7.140625" style="62" customWidth="1"/>
    <col min="12292" max="12292" width="8.42578125" style="62" customWidth="1"/>
    <col min="12293" max="12293" width="11.85546875" style="62" customWidth="1"/>
    <col min="12294" max="12294" width="14.7109375" style="62" customWidth="1"/>
    <col min="12295" max="12544" width="9.140625" style="62"/>
    <col min="12545" max="12545" width="5.85546875" style="62" customWidth="1"/>
    <col min="12546" max="12546" width="40.42578125" style="62" customWidth="1"/>
    <col min="12547" max="12547" width="7.140625" style="62" customWidth="1"/>
    <col min="12548" max="12548" width="8.42578125" style="62" customWidth="1"/>
    <col min="12549" max="12549" width="11.85546875" style="62" customWidth="1"/>
    <col min="12550" max="12550" width="14.7109375" style="62" customWidth="1"/>
    <col min="12551" max="12800" width="9.140625" style="62"/>
    <col min="12801" max="12801" width="5.85546875" style="62" customWidth="1"/>
    <col min="12802" max="12802" width="40.42578125" style="62" customWidth="1"/>
    <col min="12803" max="12803" width="7.140625" style="62" customWidth="1"/>
    <col min="12804" max="12804" width="8.42578125" style="62" customWidth="1"/>
    <col min="12805" max="12805" width="11.85546875" style="62" customWidth="1"/>
    <col min="12806" max="12806" width="14.7109375" style="62" customWidth="1"/>
    <col min="12807" max="13056" width="9.140625" style="62"/>
    <col min="13057" max="13057" width="5.85546875" style="62" customWidth="1"/>
    <col min="13058" max="13058" width="40.42578125" style="62" customWidth="1"/>
    <col min="13059" max="13059" width="7.140625" style="62" customWidth="1"/>
    <col min="13060" max="13060" width="8.42578125" style="62" customWidth="1"/>
    <col min="13061" max="13061" width="11.85546875" style="62" customWidth="1"/>
    <col min="13062" max="13062" width="14.7109375" style="62" customWidth="1"/>
    <col min="13063" max="13312" width="9.140625" style="62"/>
    <col min="13313" max="13313" width="5.85546875" style="62" customWidth="1"/>
    <col min="13314" max="13314" width="40.42578125" style="62" customWidth="1"/>
    <col min="13315" max="13315" width="7.140625" style="62" customWidth="1"/>
    <col min="13316" max="13316" width="8.42578125" style="62" customWidth="1"/>
    <col min="13317" max="13317" width="11.85546875" style="62" customWidth="1"/>
    <col min="13318" max="13318" width="14.7109375" style="62" customWidth="1"/>
    <col min="13319" max="13568" width="9.140625" style="62"/>
    <col min="13569" max="13569" width="5.85546875" style="62" customWidth="1"/>
    <col min="13570" max="13570" width="40.42578125" style="62" customWidth="1"/>
    <col min="13571" max="13571" width="7.140625" style="62" customWidth="1"/>
    <col min="13572" max="13572" width="8.42578125" style="62" customWidth="1"/>
    <col min="13573" max="13573" width="11.85546875" style="62" customWidth="1"/>
    <col min="13574" max="13574" width="14.7109375" style="62" customWidth="1"/>
    <col min="13575" max="13824" width="9.140625" style="62"/>
    <col min="13825" max="13825" width="5.85546875" style="62" customWidth="1"/>
    <col min="13826" max="13826" width="40.42578125" style="62" customWidth="1"/>
    <col min="13827" max="13827" width="7.140625" style="62" customWidth="1"/>
    <col min="13828" max="13828" width="8.42578125" style="62" customWidth="1"/>
    <col min="13829" max="13829" width="11.85546875" style="62" customWidth="1"/>
    <col min="13830" max="13830" width="14.7109375" style="62" customWidth="1"/>
    <col min="13831" max="14080" width="9.140625" style="62"/>
    <col min="14081" max="14081" width="5.85546875" style="62" customWidth="1"/>
    <col min="14082" max="14082" width="40.42578125" style="62" customWidth="1"/>
    <col min="14083" max="14083" width="7.140625" style="62" customWidth="1"/>
    <col min="14084" max="14084" width="8.42578125" style="62" customWidth="1"/>
    <col min="14085" max="14085" width="11.85546875" style="62" customWidth="1"/>
    <col min="14086" max="14086" width="14.7109375" style="62" customWidth="1"/>
    <col min="14087" max="14336" width="9.140625" style="62"/>
    <col min="14337" max="14337" width="5.85546875" style="62" customWidth="1"/>
    <col min="14338" max="14338" width="40.42578125" style="62" customWidth="1"/>
    <col min="14339" max="14339" width="7.140625" style="62" customWidth="1"/>
    <col min="14340" max="14340" width="8.42578125" style="62" customWidth="1"/>
    <col min="14341" max="14341" width="11.85546875" style="62" customWidth="1"/>
    <col min="14342" max="14342" width="14.7109375" style="62" customWidth="1"/>
    <col min="14343" max="14592" width="9.140625" style="62"/>
    <col min="14593" max="14593" width="5.85546875" style="62" customWidth="1"/>
    <col min="14594" max="14594" width="40.42578125" style="62" customWidth="1"/>
    <col min="14595" max="14595" width="7.140625" style="62" customWidth="1"/>
    <col min="14596" max="14596" width="8.42578125" style="62" customWidth="1"/>
    <col min="14597" max="14597" width="11.85546875" style="62" customWidth="1"/>
    <col min="14598" max="14598" width="14.7109375" style="62" customWidth="1"/>
    <col min="14599" max="14848" width="9.140625" style="62"/>
    <col min="14849" max="14849" width="5.85546875" style="62" customWidth="1"/>
    <col min="14850" max="14850" width="40.42578125" style="62" customWidth="1"/>
    <col min="14851" max="14851" width="7.140625" style="62" customWidth="1"/>
    <col min="14852" max="14852" width="8.42578125" style="62" customWidth="1"/>
    <col min="14853" max="14853" width="11.85546875" style="62" customWidth="1"/>
    <col min="14854" max="14854" width="14.7109375" style="62" customWidth="1"/>
    <col min="14855" max="15104" width="9.140625" style="62"/>
    <col min="15105" max="15105" width="5.85546875" style="62" customWidth="1"/>
    <col min="15106" max="15106" width="40.42578125" style="62" customWidth="1"/>
    <col min="15107" max="15107" width="7.140625" style="62" customWidth="1"/>
    <col min="15108" max="15108" width="8.42578125" style="62" customWidth="1"/>
    <col min="15109" max="15109" width="11.85546875" style="62" customWidth="1"/>
    <col min="15110" max="15110" width="14.7109375" style="62" customWidth="1"/>
    <col min="15111" max="15360" width="9.140625" style="62"/>
    <col min="15361" max="15361" width="5.85546875" style="62" customWidth="1"/>
    <col min="15362" max="15362" width="40.42578125" style="62" customWidth="1"/>
    <col min="15363" max="15363" width="7.140625" style="62" customWidth="1"/>
    <col min="15364" max="15364" width="8.42578125" style="62" customWidth="1"/>
    <col min="15365" max="15365" width="11.85546875" style="62" customWidth="1"/>
    <col min="15366" max="15366" width="14.7109375" style="62" customWidth="1"/>
    <col min="15367" max="15616" width="9.140625" style="62"/>
    <col min="15617" max="15617" width="5.85546875" style="62" customWidth="1"/>
    <col min="15618" max="15618" width="40.42578125" style="62" customWidth="1"/>
    <col min="15619" max="15619" width="7.140625" style="62" customWidth="1"/>
    <col min="15620" max="15620" width="8.42578125" style="62" customWidth="1"/>
    <col min="15621" max="15621" width="11.85546875" style="62" customWidth="1"/>
    <col min="15622" max="15622" width="14.7109375" style="62" customWidth="1"/>
    <col min="15623" max="15872" width="9.140625" style="62"/>
    <col min="15873" max="15873" width="5.85546875" style="62" customWidth="1"/>
    <col min="15874" max="15874" width="40.42578125" style="62" customWidth="1"/>
    <col min="15875" max="15875" width="7.140625" style="62" customWidth="1"/>
    <col min="15876" max="15876" width="8.42578125" style="62" customWidth="1"/>
    <col min="15877" max="15877" width="11.85546875" style="62" customWidth="1"/>
    <col min="15878" max="15878" width="14.7109375" style="62" customWidth="1"/>
    <col min="15879" max="16128" width="9.140625" style="62"/>
    <col min="16129" max="16129" width="5.85546875" style="62" customWidth="1"/>
    <col min="16130" max="16130" width="40.42578125" style="62" customWidth="1"/>
    <col min="16131" max="16131" width="7.140625" style="62" customWidth="1"/>
    <col min="16132" max="16132" width="8.42578125" style="62" customWidth="1"/>
    <col min="16133" max="16133" width="11.85546875" style="62" customWidth="1"/>
    <col min="16134" max="16134" width="14.7109375" style="62" customWidth="1"/>
    <col min="16135" max="16384" width="9.140625" style="62"/>
  </cols>
  <sheetData>
    <row r="1" spans="1:11" ht="11.85" customHeight="1">
      <c r="A1" s="127"/>
      <c r="B1" s="128"/>
      <c r="C1" s="129"/>
      <c r="D1" s="702"/>
      <c r="E1" s="702"/>
      <c r="F1" s="702"/>
      <c r="G1" s="67"/>
    </row>
    <row r="2" spans="1:11" ht="11.85" customHeight="1">
      <c r="A2" s="130"/>
      <c r="B2" s="131"/>
      <c r="C2" s="132"/>
      <c r="D2" s="133"/>
      <c r="E2" s="134"/>
      <c r="F2" s="135"/>
      <c r="G2" s="67"/>
    </row>
    <row r="3" spans="1:11" ht="12.75" customHeight="1">
      <c r="A3" s="136" t="s">
        <v>1046</v>
      </c>
      <c r="B3" s="136" t="s">
        <v>1047</v>
      </c>
      <c r="C3" s="136" t="s">
        <v>1048</v>
      </c>
      <c r="D3" s="136" t="s">
        <v>5</v>
      </c>
      <c r="E3" s="136" t="s">
        <v>1049</v>
      </c>
      <c r="F3" s="136" t="s">
        <v>7</v>
      </c>
      <c r="G3" s="67"/>
    </row>
    <row r="4" spans="1:11" ht="12.75" customHeight="1" thickBot="1">
      <c r="A4" s="137">
        <v>1</v>
      </c>
      <c r="B4" s="138">
        <f>+A4+1</f>
        <v>2</v>
      </c>
      <c r="C4" s="139">
        <v>3</v>
      </c>
      <c r="D4" s="140">
        <f>+C4+1</f>
        <v>4</v>
      </c>
      <c r="E4" s="140">
        <v>5</v>
      </c>
      <c r="F4" s="141">
        <f>+E4+1</f>
        <v>6</v>
      </c>
      <c r="G4" s="67"/>
    </row>
    <row r="5" spans="1:11" ht="13.5" thickTop="1">
      <c r="A5" s="142"/>
      <c r="B5" s="143"/>
      <c r="C5" s="144"/>
      <c r="D5" s="145"/>
      <c r="E5" s="146"/>
      <c r="F5" s="147"/>
      <c r="G5" s="67"/>
    </row>
    <row r="6" spans="1:11">
      <c r="A6" s="148" t="s">
        <v>1133</v>
      </c>
      <c r="B6" s="149" t="s">
        <v>1134</v>
      </c>
      <c r="C6" s="144"/>
      <c r="D6" s="145"/>
      <c r="E6" s="146"/>
      <c r="F6" s="147"/>
      <c r="G6" s="67"/>
    </row>
    <row r="7" spans="1:11">
      <c r="A7" s="148"/>
      <c r="B7" s="143"/>
      <c r="C7" s="144"/>
      <c r="D7" s="145"/>
      <c r="E7" s="146"/>
      <c r="F7" s="147"/>
      <c r="G7" s="67"/>
      <c r="K7" s="150"/>
    </row>
    <row r="8" spans="1:11" ht="141" customHeight="1">
      <c r="A8" s="151" t="s">
        <v>15</v>
      </c>
      <c r="B8" s="152" t="s">
        <v>1135</v>
      </c>
      <c r="C8" s="144"/>
      <c r="D8" s="145"/>
      <c r="E8" s="153"/>
      <c r="F8" s="153"/>
      <c r="G8" s="67"/>
      <c r="K8" s="150"/>
    </row>
    <row r="9" spans="1:11" ht="33.75" customHeight="1">
      <c r="A9" s="151"/>
      <c r="B9" s="154" t="s">
        <v>1136</v>
      </c>
      <c r="C9" s="144" t="s">
        <v>1053</v>
      </c>
      <c r="D9" s="145">
        <v>1</v>
      </c>
      <c r="E9" s="413"/>
      <c r="F9" s="153">
        <f>D9*E9</f>
        <v>0</v>
      </c>
      <c r="G9" s="67"/>
    </row>
    <row r="10" spans="1:11" ht="52.5" customHeight="1">
      <c r="A10" s="151"/>
      <c r="B10" s="154" t="s">
        <v>1137</v>
      </c>
      <c r="C10" s="147"/>
      <c r="D10" s="147"/>
      <c r="E10" s="414"/>
      <c r="F10" s="147"/>
      <c r="G10" s="67"/>
    </row>
    <row r="11" spans="1:11">
      <c r="A11" s="151"/>
      <c r="B11" s="147" t="s">
        <v>1138</v>
      </c>
      <c r="C11" s="144" t="s">
        <v>1053</v>
      </c>
      <c r="D11" s="145">
        <v>1</v>
      </c>
      <c r="E11" s="413"/>
      <c r="F11" s="153">
        <f>D11*E11</f>
        <v>0</v>
      </c>
      <c r="G11" s="67"/>
    </row>
    <row r="12" spans="1:11" ht="38.25">
      <c r="A12" s="151" t="s">
        <v>16</v>
      </c>
      <c r="B12" s="155" t="s">
        <v>1139</v>
      </c>
      <c r="C12" s="144" t="s">
        <v>1053</v>
      </c>
      <c r="D12" s="145">
        <v>1</v>
      </c>
      <c r="E12" s="413"/>
      <c r="F12" s="153">
        <f>D12*E12</f>
        <v>0</v>
      </c>
      <c r="G12" s="67"/>
    </row>
    <row r="13" spans="1:11">
      <c r="A13" s="151"/>
      <c r="B13" s="155"/>
      <c r="C13" s="144"/>
      <c r="D13" s="145"/>
      <c r="E13" s="413"/>
      <c r="F13" s="153"/>
      <c r="G13" s="67"/>
    </row>
    <row r="14" spans="1:11" ht="89.25">
      <c r="A14" s="151" t="s">
        <v>19</v>
      </c>
      <c r="B14" s="155" t="s">
        <v>1140</v>
      </c>
      <c r="C14" s="156"/>
      <c r="D14" s="145"/>
      <c r="E14" s="413"/>
      <c r="F14" s="153"/>
      <c r="G14" s="67"/>
    </row>
    <row r="15" spans="1:11">
      <c r="A15" s="151"/>
      <c r="B15" s="155"/>
      <c r="C15" s="144" t="s">
        <v>1141</v>
      </c>
      <c r="D15" s="145">
        <v>390</v>
      </c>
      <c r="E15" s="413"/>
      <c r="F15" s="153">
        <f>D15*E15</f>
        <v>0</v>
      </c>
      <c r="G15" s="67"/>
    </row>
    <row r="16" spans="1:11">
      <c r="A16" s="151"/>
      <c r="B16" s="155"/>
      <c r="C16" s="144"/>
      <c r="D16" s="145"/>
      <c r="E16" s="413"/>
      <c r="F16" s="153"/>
      <c r="G16" s="67"/>
    </row>
    <row r="17" spans="1:7" ht="38.25">
      <c r="A17" s="151" t="s">
        <v>20</v>
      </c>
      <c r="B17" s="154" t="s">
        <v>1142</v>
      </c>
      <c r="C17" s="144"/>
      <c r="D17" s="145"/>
      <c r="E17" s="413"/>
      <c r="F17" s="153"/>
      <c r="G17" s="67"/>
    </row>
    <row r="18" spans="1:7">
      <c r="A18" s="151"/>
      <c r="B18" s="154" t="s">
        <v>1143</v>
      </c>
      <c r="C18" s="144" t="s">
        <v>116</v>
      </c>
      <c r="D18" s="145">
        <v>2370</v>
      </c>
      <c r="E18" s="413"/>
      <c r="F18" s="153">
        <f>D18*E18</f>
        <v>0</v>
      </c>
      <c r="G18" s="67"/>
    </row>
    <row r="19" spans="1:7">
      <c r="A19" s="151"/>
      <c r="B19" s="143" t="s">
        <v>1144</v>
      </c>
      <c r="C19" s="144" t="s">
        <v>116</v>
      </c>
      <c r="D19" s="145">
        <v>150</v>
      </c>
      <c r="E19" s="413"/>
      <c r="F19" s="153">
        <f>D19*E19</f>
        <v>0</v>
      </c>
      <c r="G19" s="67"/>
    </row>
    <row r="20" spans="1:7">
      <c r="A20" s="151"/>
      <c r="B20" s="131"/>
      <c r="C20" s="144"/>
      <c r="D20" s="145"/>
      <c r="E20" s="413"/>
      <c r="F20" s="153"/>
      <c r="G20" s="67"/>
    </row>
    <row r="21" spans="1:7" ht="25.5">
      <c r="A21" s="151" t="s">
        <v>82</v>
      </c>
      <c r="B21" s="143" t="s">
        <v>1145</v>
      </c>
      <c r="C21" s="144" t="s">
        <v>8</v>
      </c>
      <c r="D21" s="145">
        <v>25</v>
      </c>
      <c r="E21" s="413"/>
      <c r="F21" s="153">
        <f>D21*E21</f>
        <v>0</v>
      </c>
      <c r="G21" s="67"/>
    </row>
    <row r="22" spans="1:7">
      <c r="A22" s="151"/>
      <c r="B22" s="143"/>
      <c r="C22" s="144"/>
      <c r="D22" s="145"/>
      <c r="E22" s="413"/>
      <c r="F22" s="153"/>
      <c r="G22" s="67"/>
    </row>
    <row r="23" spans="1:7" ht="25.5">
      <c r="A23" s="151" t="s">
        <v>83</v>
      </c>
      <c r="B23" s="143" t="s">
        <v>1146</v>
      </c>
      <c r="C23" s="144" t="s">
        <v>8</v>
      </c>
      <c r="D23" s="145">
        <v>20</v>
      </c>
      <c r="E23" s="413"/>
      <c r="F23" s="153">
        <f>D23*E23</f>
        <v>0</v>
      </c>
      <c r="G23" s="67"/>
    </row>
    <row r="24" spans="1:7">
      <c r="A24" s="151"/>
      <c r="B24" s="143"/>
      <c r="C24" s="144"/>
      <c r="D24" s="145"/>
      <c r="E24" s="413"/>
      <c r="F24" s="153"/>
      <c r="G24" s="67"/>
    </row>
    <row r="25" spans="1:7" ht="38.25">
      <c r="A25" s="151" t="s">
        <v>178</v>
      </c>
      <c r="B25" s="143" t="s">
        <v>1147</v>
      </c>
      <c r="C25" s="144" t="s">
        <v>94</v>
      </c>
      <c r="D25" s="145">
        <v>10</v>
      </c>
      <c r="E25" s="413"/>
      <c r="F25" s="153">
        <f>D25*E25</f>
        <v>0</v>
      </c>
      <c r="G25" s="67"/>
    </row>
    <row r="26" spans="1:7">
      <c r="A26" s="151"/>
      <c r="B26" s="143"/>
      <c r="C26" s="144"/>
      <c r="D26" s="145"/>
      <c r="E26" s="413"/>
      <c r="F26" s="153"/>
      <c r="G26" s="67"/>
    </row>
    <row r="27" spans="1:7" ht="105" customHeight="1">
      <c r="A27" s="151" t="s">
        <v>678</v>
      </c>
      <c r="B27" s="143" t="s">
        <v>1148</v>
      </c>
      <c r="C27" s="144" t="s">
        <v>8</v>
      </c>
      <c r="D27" s="145">
        <v>3</v>
      </c>
      <c r="E27" s="413"/>
      <c r="F27" s="153">
        <f>D27*E27</f>
        <v>0</v>
      </c>
      <c r="G27" s="67"/>
    </row>
    <row r="28" spans="1:7">
      <c r="A28" s="151"/>
      <c r="B28" s="143"/>
      <c r="C28" s="144"/>
      <c r="D28" s="145"/>
      <c r="E28" s="413"/>
      <c r="F28" s="153"/>
      <c r="G28" s="67"/>
    </row>
    <row r="29" spans="1:7" ht="63.75">
      <c r="A29" s="151" t="s">
        <v>682</v>
      </c>
      <c r="B29" s="143" t="s">
        <v>1149</v>
      </c>
      <c r="C29" s="144" t="s">
        <v>1053</v>
      </c>
      <c r="D29" s="145">
        <v>1</v>
      </c>
      <c r="E29" s="413"/>
      <c r="F29" s="153">
        <f>D29*E29</f>
        <v>0</v>
      </c>
      <c r="G29" s="67"/>
    </row>
    <row r="30" spans="1:7">
      <c r="A30" s="151"/>
      <c r="B30" s="143"/>
      <c r="C30" s="144"/>
      <c r="D30" s="145"/>
      <c r="E30" s="413"/>
      <c r="F30" s="153"/>
      <c r="G30" s="67"/>
    </row>
    <row r="31" spans="1:7">
      <c r="A31" s="151"/>
      <c r="B31" s="143"/>
      <c r="C31" s="144"/>
      <c r="D31" s="145"/>
      <c r="E31" s="413"/>
      <c r="F31" s="153"/>
      <c r="G31" s="67"/>
    </row>
    <row r="32" spans="1:7" ht="25.5">
      <c r="A32" s="151" t="s">
        <v>683</v>
      </c>
      <c r="B32" s="143" t="s">
        <v>1150</v>
      </c>
      <c r="C32" s="144" t="s">
        <v>1151</v>
      </c>
      <c r="D32" s="145">
        <v>3</v>
      </c>
      <c r="E32" s="413"/>
      <c r="F32" s="153">
        <f>D32*E32</f>
        <v>0</v>
      </c>
      <c r="G32" s="67"/>
    </row>
    <row r="33" spans="1:7">
      <c r="A33" s="151"/>
      <c r="B33" s="131"/>
      <c r="C33" s="144"/>
      <c r="D33" s="145"/>
      <c r="E33" s="413"/>
      <c r="F33" s="153"/>
      <c r="G33" s="67"/>
    </row>
    <row r="34" spans="1:7">
      <c r="A34" s="151" t="s">
        <v>688</v>
      </c>
      <c r="B34" s="62" t="s">
        <v>1152</v>
      </c>
      <c r="C34" s="144" t="s">
        <v>1151</v>
      </c>
      <c r="D34" s="145">
        <v>3</v>
      </c>
      <c r="E34" s="413"/>
      <c r="F34" s="153">
        <f>D34*E34</f>
        <v>0</v>
      </c>
      <c r="G34" s="67"/>
    </row>
    <row r="35" spans="1:7">
      <c r="A35" s="151"/>
      <c r="B35" s="62"/>
      <c r="C35" s="144"/>
      <c r="D35" s="145"/>
      <c r="E35" s="413"/>
      <c r="F35" s="153"/>
      <c r="G35" s="67"/>
    </row>
    <row r="36" spans="1:7" ht="63.75">
      <c r="A36" s="151" t="s">
        <v>1153</v>
      </c>
      <c r="B36" s="154" t="s">
        <v>1154</v>
      </c>
      <c r="C36" s="147"/>
      <c r="D36" s="147"/>
      <c r="E36" s="414"/>
      <c r="F36" s="147"/>
      <c r="G36" s="67"/>
    </row>
    <row r="37" spans="1:7">
      <c r="A37" s="151"/>
      <c r="B37" s="143"/>
      <c r="C37" s="144" t="s">
        <v>1053</v>
      </c>
      <c r="D37" s="145">
        <v>1</v>
      </c>
      <c r="E37" s="413"/>
      <c r="F37" s="153">
        <f>D37*E37</f>
        <v>0</v>
      </c>
      <c r="G37" s="67"/>
    </row>
    <row r="38" spans="1:7" ht="51">
      <c r="A38" s="157" t="s">
        <v>1155</v>
      </c>
      <c r="B38" s="154" t="s">
        <v>1156</v>
      </c>
      <c r="C38" s="144"/>
      <c r="D38" s="145"/>
      <c r="E38" s="413"/>
      <c r="F38" s="153"/>
      <c r="G38" s="67"/>
    </row>
    <row r="39" spans="1:7">
      <c r="A39" s="157"/>
      <c r="B39" s="154"/>
      <c r="C39" s="144" t="s">
        <v>1053</v>
      </c>
      <c r="D39" s="145">
        <v>1</v>
      </c>
      <c r="E39" s="413"/>
      <c r="F39" s="153">
        <f>D39*E39</f>
        <v>0</v>
      </c>
      <c r="G39" s="67"/>
    </row>
    <row r="40" spans="1:7">
      <c r="A40" s="158"/>
      <c r="B40" s="159"/>
      <c r="C40" s="144"/>
      <c r="D40" s="145"/>
      <c r="E40" s="153"/>
      <c r="F40" s="153"/>
      <c r="G40" s="67"/>
    </row>
    <row r="41" spans="1:7">
      <c r="A41" s="62"/>
      <c r="B41" s="62"/>
      <c r="C41" s="62"/>
      <c r="D41" s="62"/>
      <c r="E41" s="62"/>
      <c r="F41" s="160"/>
      <c r="G41" s="67"/>
    </row>
    <row r="42" spans="1:7">
      <c r="A42" s="161" t="s">
        <v>1157</v>
      </c>
      <c r="B42" s="162"/>
      <c r="C42" s="163"/>
      <c r="D42" s="164"/>
      <c r="E42" s="165"/>
      <c r="F42" s="166">
        <f>SUM(F8:F40)</f>
        <v>0</v>
      </c>
    </row>
  </sheetData>
  <sheetProtection algorithmName="SHA-512" hashValue="CwHauoDOb7YD3/EHeTB+ftTlOBhyslCw0q5zfUzxOaegxsZ1PGZZkxnt/VyoQLBQbY9O2vG5opxz6bfc17+lJQ==" saltValue="QI1DijYjmhit1vG+RKIeTg==" spinCount="100000" sheet="1" objects="1" scenarios="1" selectLockedCells="1"/>
  <mergeCells count="1">
    <mergeCell ref="D1:F1"/>
  </mergeCells>
  <pageMargins left="0.7" right="0.7" top="0.75" bottom="0.75" header="0.3" footer="0.3"/>
  <pageSetup paperSize="9" orientation="portrait"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3"/>
  <sheetViews>
    <sheetView view="pageBreakPreview" zoomScale="130" zoomScaleNormal="115" zoomScaleSheetLayoutView="130" workbookViewId="0">
      <selection activeCell="E62" sqref="E62"/>
    </sheetView>
  </sheetViews>
  <sheetFormatPr defaultRowHeight="12.75"/>
  <cols>
    <col min="1" max="1" width="5.85546875" style="76" customWidth="1"/>
    <col min="2" max="2" width="40.42578125" style="167" customWidth="1"/>
    <col min="3" max="3" width="7.140625" style="76" customWidth="1"/>
    <col min="4" max="4" width="8.42578125" style="76" customWidth="1"/>
    <col min="5" max="5" width="11.85546875" style="168" customWidth="1"/>
    <col min="6" max="6" width="14.7109375" style="168" customWidth="1"/>
    <col min="7" max="256" width="9.140625" style="62"/>
    <col min="257" max="257" width="5.85546875" style="62" customWidth="1"/>
    <col min="258" max="258" width="40.42578125" style="62" customWidth="1"/>
    <col min="259" max="259" width="7.140625" style="62" customWidth="1"/>
    <col min="260" max="260" width="8.42578125" style="62" customWidth="1"/>
    <col min="261" max="261" width="11.85546875" style="62" customWidth="1"/>
    <col min="262" max="262" width="14.7109375" style="62" customWidth="1"/>
    <col min="263" max="512" width="9.140625" style="62"/>
    <col min="513" max="513" width="5.85546875" style="62" customWidth="1"/>
    <col min="514" max="514" width="40.42578125" style="62" customWidth="1"/>
    <col min="515" max="515" width="7.140625" style="62" customWidth="1"/>
    <col min="516" max="516" width="8.42578125" style="62" customWidth="1"/>
    <col min="517" max="517" width="11.85546875" style="62" customWidth="1"/>
    <col min="518" max="518" width="14.7109375" style="62" customWidth="1"/>
    <col min="519" max="768" width="9.140625" style="62"/>
    <col min="769" max="769" width="5.85546875" style="62" customWidth="1"/>
    <col min="770" max="770" width="40.42578125" style="62" customWidth="1"/>
    <col min="771" max="771" width="7.140625" style="62" customWidth="1"/>
    <col min="772" max="772" width="8.42578125" style="62" customWidth="1"/>
    <col min="773" max="773" width="11.85546875" style="62" customWidth="1"/>
    <col min="774" max="774" width="14.7109375" style="62" customWidth="1"/>
    <col min="775" max="1024" width="9.140625" style="62"/>
    <col min="1025" max="1025" width="5.85546875" style="62" customWidth="1"/>
    <col min="1026" max="1026" width="40.42578125" style="62" customWidth="1"/>
    <col min="1027" max="1027" width="7.140625" style="62" customWidth="1"/>
    <col min="1028" max="1028" width="8.42578125" style="62" customWidth="1"/>
    <col min="1029" max="1029" width="11.85546875" style="62" customWidth="1"/>
    <col min="1030" max="1030" width="14.7109375" style="62" customWidth="1"/>
    <col min="1031" max="1280" width="9.140625" style="62"/>
    <col min="1281" max="1281" width="5.85546875" style="62" customWidth="1"/>
    <col min="1282" max="1282" width="40.42578125" style="62" customWidth="1"/>
    <col min="1283" max="1283" width="7.140625" style="62" customWidth="1"/>
    <col min="1284" max="1284" width="8.42578125" style="62" customWidth="1"/>
    <col min="1285" max="1285" width="11.85546875" style="62" customWidth="1"/>
    <col min="1286" max="1286" width="14.7109375" style="62" customWidth="1"/>
    <col min="1287" max="1536" width="9.140625" style="62"/>
    <col min="1537" max="1537" width="5.85546875" style="62" customWidth="1"/>
    <col min="1538" max="1538" width="40.42578125" style="62" customWidth="1"/>
    <col min="1539" max="1539" width="7.140625" style="62" customWidth="1"/>
    <col min="1540" max="1540" width="8.42578125" style="62" customWidth="1"/>
    <col min="1541" max="1541" width="11.85546875" style="62" customWidth="1"/>
    <col min="1542" max="1542" width="14.7109375" style="62" customWidth="1"/>
    <col min="1543" max="1792" width="9.140625" style="62"/>
    <col min="1793" max="1793" width="5.85546875" style="62" customWidth="1"/>
    <col min="1794" max="1794" width="40.42578125" style="62" customWidth="1"/>
    <col min="1795" max="1795" width="7.140625" style="62" customWidth="1"/>
    <col min="1796" max="1796" width="8.42578125" style="62" customWidth="1"/>
    <col min="1797" max="1797" width="11.85546875" style="62" customWidth="1"/>
    <col min="1798" max="1798" width="14.7109375" style="62" customWidth="1"/>
    <col min="1799" max="2048" width="9.140625" style="62"/>
    <col min="2049" max="2049" width="5.85546875" style="62" customWidth="1"/>
    <col min="2050" max="2050" width="40.42578125" style="62" customWidth="1"/>
    <col min="2051" max="2051" width="7.140625" style="62" customWidth="1"/>
    <col min="2052" max="2052" width="8.42578125" style="62" customWidth="1"/>
    <col min="2053" max="2053" width="11.85546875" style="62" customWidth="1"/>
    <col min="2054" max="2054" width="14.7109375" style="62" customWidth="1"/>
    <col min="2055" max="2304" width="9.140625" style="62"/>
    <col min="2305" max="2305" width="5.85546875" style="62" customWidth="1"/>
    <col min="2306" max="2306" width="40.42578125" style="62" customWidth="1"/>
    <col min="2307" max="2307" width="7.140625" style="62" customWidth="1"/>
    <col min="2308" max="2308" width="8.42578125" style="62" customWidth="1"/>
    <col min="2309" max="2309" width="11.85546875" style="62" customWidth="1"/>
    <col min="2310" max="2310" width="14.7109375" style="62" customWidth="1"/>
    <col min="2311" max="2560" width="9.140625" style="62"/>
    <col min="2561" max="2561" width="5.85546875" style="62" customWidth="1"/>
    <col min="2562" max="2562" width="40.42578125" style="62" customWidth="1"/>
    <col min="2563" max="2563" width="7.140625" style="62" customWidth="1"/>
    <col min="2564" max="2564" width="8.42578125" style="62" customWidth="1"/>
    <col min="2565" max="2565" width="11.85546875" style="62" customWidth="1"/>
    <col min="2566" max="2566" width="14.7109375" style="62" customWidth="1"/>
    <col min="2567" max="2816" width="9.140625" style="62"/>
    <col min="2817" max="2817" width="5.85546875" style="62" customWidth="1"/>
    <col min="2818" max="2818" width="40.42578125" style="62" customWidth="1"/>
    <col min="2819" max="2819" width="7.140625" style="62" customWidth="1"/>
    <col min="2820" max="2820" width="8.42578125" style="62" customWidth="1"/>
    <col min="2821" max="2821" width="11.85546875" style="62" customWidth="1"/>
    <col min="2822" max="2822" width="14.7109375" style="62" customWidth="1"/>
    <col min="2823" max="3072" width="9.140625" style="62"/>
    <col min="3073" max="3073" width="5.85546875" style="62" customWidth="1"/>
    <col min="3074" max="3074" width="40.42578125" style="62" customWidth="1"/>
    <col min="3075" max="3075" width="7.140625" style="62" customWidth="1"/>
    <col min="3076" max="3076" width="8.42578125" style="62" customWidth="1"/>
    <col min="3077" max="3077" width="11.85546875" style="62" customWidth="1"/>
    <col min="3078" max="3078" width="14.7109375" style="62" customWidth="1"/>
    <col min="3079" max="3328" width="9.140625" style="62"/>
    <col min="3329" max="3329" width="5.85546875" style="62" customWidth="1"/>
    <col min="3330" max="3330" width="40.42578125" style="62" customWidth="1"/>
    <col min="3331" max="3331" width="7.140625" style="62" customWidth="1"/>
    <col min="3332" max="3332" width="8.42578125" style="62" customWidth="1"/>
    <col min="3333" max="3333" width="11.85546875" style="62" customWidth="1"/>
    <col min="3334" max="3334" width="14.7109375" style="62" customWidth="1"/>
    <col min="3335" max="3584" width="9.140625" style="62"/>
    <col min="3585" max="3585" width="5.85546875" style="62" customWidth="1"/>
    <col min="3586" max="3586" width="40.42578125" style="62" customWidth="1"/>
    <col min="3587" max="3587" width="7.140625" style="62" customWidth="1"/>
    <col min="3588" max="3588" width="8.42578125" style="62" customWidth="1"/>
    <col min="3589" max="3589" width="11.85546875" style="62" customWidth="1"/>
    <col min="3590" max="3590" width="14.7109375" style="62" customWidth="1"/>
    <col min="3591" max="3840" width="9.140625" style="62"/>
    <col min="3841" max="3841" width="5.85546875" style="62" customWidth="1"/>
    <col min="3842" max="3842" width="40.42578125" style="62" customWidth="1"/>
    <col min="3843" max="3843" width="7.140625" style="62" customWidth="1"/>
    <col min="3844" max="3844" width="8.42578125" style="62" customWidth="1"/>
    <col min="3845" max="3845" width="11.85546875" style="62" customWidth="1"/>
    <col min="3846" max="3846" width="14.7109375" style="62" customWidth="1"/>
    <col min="3847" max="4096" width="9.140625" style="62"/>
    <col min="4097" max="4097" width="5.85546875" style="62" customWidth="1"/>
    <col min="4098" max="4098" width="40.42578125" style="62" customWidth="1"/>
    <col min="4099" max="4099" width="7.140625" style="62" customWidth="1"/>
    <col min="4100" max="4100" width="8.42578125" style="62" customWidth="1"/>
    <col min="4101" max="4101" width="11.85546875" style="62" customWidth="1"/>
    <col min="4102" max="4102" width="14.7109375" style="62" customWidth="1"/>
    <col min="4103" max="4352" width="9.140625" style="62"/>
    <col min="4353" max="4353" width="5.85546875" style="62" customWidth="1"/>
    <col min="4354" max="4354" width="40.42578125" style="62" customWidth="1"/>
    <col min="4355" max="4355" width="7.140625" style="62" customWidth="1"/>
    <col min="4356" max="4356" width="8.42578125" style="62" customWidth="1"/>
    <col min="4357" max="4357" width="11.85546875" style="62" customWidth="1"/>
    <col min="4358" max="4358" width="14.7109375" style="62" customWidth="1"/>
    <col min="4359" max="4608" width="9.140625" style="62"/>
    <col min="4609" max="4609" width="5.85546875" style="62" customWidth="1"/>
    <col min="4610" max="4610" width="40.42578125" style="62" customWidth="1"/>
    <col min="4611" max="4611" width="7.140625" style="62" customWidth="1"/>
    <col min="4612" max="4612" width="8.42578125" style="62" customWidth="1"/>
    <col min="4613" max="4613" width="11.85546875" style="62" customWidth="1"/>
    <col min="4614" max="4614" width="14.7109375" style="62" customWidth="1"/>
    <col min="4615" max="4864" width="9.140625" style="62"/>
    <col min="4865" max="4865" width="5.85546875" style="62" customWidth="1"/>
    <col min="4866" max="4866" width="40.42578125" style="62" customWidth="1"/>
    <col min="4867" max="4867" width="7.140625" style="62" customWidth="1"/>
    <col min="4868" max="4868" width="8.42578125" style="62" customWidth="1"/>
    <col min="4869" max="4869" width="11.85546875" style="62" customWidth="1"/>
    <col min="4870" max="4870" width="14.7109375" style="62" customWidth="1"/>
    <col min="4871" max="5120" width="9.140625" style="62"/>
    <col min="5121" max="5121" width="5.85546875" style="62" customWidth="1"/>
    <col min="5122" max="5122" width="40.42578125" style="62" customWidth="1"/>
    <col min="5123" max="5123" width="7.140625" style="62" customWidth="1"/>
    <col min="5124" max="5124" width="8.42578125" style="62" customWidth="1"/>
    <col min="5125" max="5125" width="11.85546875" style="62" customWidth="1"/>
    <col min="5126" max="5126" width="14.7109375" style="62" customWidth="1"/>
    <col min="5127" max="5376" width="9.140625" style="62"/>
    <col min="5377" max="5377" width="5.85546875" style="62" customWidth="1"/>
    <col min="5378" max="5378" width="40.42578125" style="62" customWidth="1"/>
    <col min="5379" max="5379" width="7.140625" style="62" customWidth="1"/>
    <col min="5380" max="5380" width="8.42578125" style="62" customWidth="1"/>
    <col min="5381" max="5381" width="11.85546875" style="62" customWidth="1"/>
    <col min="5382" max="5382" width="14.7109375" style="62" customWidth="1"/>
    <col min="5383" max="5632" width="9.140625" style="62"/>
    <col min="5633" max="5633" width="5.85546875" style="62" customWidth="1"/>
    <col min="5634" max="5634" width="40.42578125" style="62" customWidth="1"/>
    <col min="5635" max="5635" width="7.140625" style="62" customWidth="1"/>
    <col min="5636" max="5636" width="8.42578125" style="62" customWidth="1"/>
    <col min="5637" max="5637" width="11.85546875" style="62" customWidth="1"/>
    <col min="5638" max="5638" width="14.7109375" style="62" customWidth="1"/>
    <col min="5639" max="5888" width="9.140625" style="62"/>
    <col min="5889" max="5889" width="5.85546875" style="62" customWidth="1"/>
    <col min="5890" max="5890" width="40.42578125" style="62" customWidth="1"/>
    <col min="5891" max="5891" width="7.140625" style="62" customWidth="1"/>
    <col min="5892" max="5892" width="8.42578125" style="62" customWidth="1"/>
    <col min="5893" max="5893" width="11.85546875" style="62" customWidth="1"/>
    <col min="5894" max="5894" width="14.7109375" style="62" customWidth="1"/>
    <col min="5895" max="6144" width="9.140625" style="62"/>
    <col min="6145" max="6145" width="5.85546875" style="62" customWidth="1"/>
    <col min="6146" max="6146" width="40.42578125" style="62" customWidth="1"/>
    <col min="6147" max="6147" width="7.140625" style="62" customWidth="1"/>
    <col min="6148" max="6148" width="8.42578125" style="62" customWidth="1"/>
    <col min="6149" max="6149" width="11.85546875" style="62" customWidth="1"/>
    <col min="6150" max="6150" width="14.7109375" style="62" customWidth="1"/>
    <col min="6151" max="6400" width="9.140625" style="62"/>
    <col min="6401" max="6401" width="5.85546875" style="62" customWidth="1"/>
    <col min="6402" max="6402" width="40.42578125" style="62" customWidth="1"/>
    <col min="6403" max="6403" width="7.140625" style="62" customWidth="1"/>
    <col min="6404" max="6404" width="8.42578125" style="62" customWidth="1"/>
    <col min="6405" max="6405" width="11.85546875" style="62" customWidth="1"/>
    <col min="6406" max="6406" width="14.7109375" style="62" customWidth="1"/>
    <col min="6407" max="6656" width="9.140625" style="62"/>
    <col min="6657" max="6657" width="5.85546875" style="62" customWidth="1"/>
    <col min="6658" max="6658" width="40.42578125" style="62" customWidth="1"/>
    <col min="6659" max="6659" width="7.140625" style="62" customWidth="1"/>
    <col min="6660" max="6660" width="8.42578125" style="62" customWidth="1"/>
    <col min="6661" max="6661" width="11.85546875" style="62" customWidth="1"/>
    <col min="6662" max="6662" width="14.7109375" style="62" customWidth="1"/>
    <col min="6663" max="6912" width="9.140625" style="62"/>
    <col min="6913" max="6913" width="5.85546875" style="62" customWidth="1"/>
    <col min="6914" max="6914" width="40.42578125" style="62" customWidth="1"/>
    <col min="6915" max="6915" width="7.140625" style="62" customWidth="1"/>
    <col min="6916" max="6916" width="8.42578125" style="62" customWidth="1"/>
    <col min="6917" max="6917" width="11.85546875" style="62" customWidth="1"/>
    <col min="6918" max="6918" width="14.7109375" style="62" customWidth="1"/>
    <col min="6919" max="7168" width="9.140625" style="62"/>
    <col min="7169" max="7169" width="5.85546875" style="62" customWidth="1"/>
    <col min="7170" max="7170" width="40.42578125" style="62" customWidth="1"/>
    <col min="7171" max="7171" width="7.140625" style="62" customWidth="1"/>
    <col min="7172" max="7172" width="8.42578125" style="62" customWidth="1"/>
    <col min="7173" max="7173" width="11.85546875" style="62" customWidth="1"/>
    <col min="7174" max="7174" width="14.7109375" style="62" customWidth="1"/>
    <col min="7175" max="7424" width="9.140625" style="62"/>
    <col min="7425" max="7425" width="5.85546875" style="62" customWidth="1"/>
    <col min="7426" max="7426" width="40.42578125" style="62" customWidth="1"/>
    <col min="7427" max="7427" width="7.140625" style="62" customWidth="1"/>
    <col min="7428" max="7428" width="8.42578125" style="62" customWidth="1"/>
    <col min="7429" max="7429" width="11.85546875" style="62" customWidth="1"/>
    <col min="7430" max="7430" width="14.7109375" style="62" customWidth="1"/>
    <col min="7431" max="7680" width="9.140625" style="62"/>
    <col min="7681" max="7681" width="5.85546875" style="62" customWidth="1"/>
    <col min="7682" max="7682" width="40.42578125" style="62" customWidth="1"/>
    <col min="7683" max="7683" width="7.140625" style="62" customWidth="1"/>
    <col min="7684" max="7684" width="8.42578125" style="62" customWidth="1"/>
    <col min="7685" max="7685" width="11.85546875" style="62" customWidth="1"/>
    <col min="7686" max="7686" width="14.7109375" style="62" customWidth="1"/>
    <col min="7687" max="7936" width="9.140625" style="62"/>
    <col min="7937" max="7937" width="5.85546875" style="62" customWidth="1"/>
    <col min="7938" max="7938" width="40.42578125" style="62" customWidth="1"/>
    <col min="7939" max="7939" width="7.140625" style="62" customWidth="1"/>
    <col min="7940" max="7940" width="8.42578125" style="62" customWidth="1"/>
    <col min="7941" max="7941" width="11.85546875" style="62" customWidth="1"/>
    <col min="7942" max="7942" width="14.7109375" style="62" customWidth="1"/>
    <col min="7943" max="8192" width="9.140625" style="62"/>
    <col min="8193" max="8193" width="5.85546875" style="62" customWidth="1"/>
    <col min="8194" max="8194" width="40.42578125" style="62" customWidth="1"/>
    <col min="8195" max="8195" width="7.140625" style="62" customWidth="1"/>
    <col min="8196" max="8196" width="8.42578125" style="62" customWidth="1"/>
    <col min="8197" max="8197" width="11.85546875" style="62" customWidth="1"/>
    <col min="8198" max="8198" width="14.7109375" style="62" customWidth="1"/>
    <col min="8199" max="8448" width="9.140625" style="62"/>
    <col min="8449" max="8449" width="5.85546875" style="62" customWidth="1"/>
    <col min="8450" max="8450" width="40.42578125" style="62" customWidth="1"/>
    <col min="8451" max="8451" width="7.140625" style="62" customWidth="1"/>
    <col min="8452" max="8452" width="8.42578125" style="62" customWidth="1"/>
    <col min="8453" max="8453" width="11.85546875" style="62" customWidth="1"/>
    <col min="8454" max="8454" width="14.7109375" style="62" customWidth="1"/>
    <col min="8455" max="8704" width="9.140625" style="62"/>
    <col min="8705" max="8705" width="5.85546875" style="62" customWidth="1"/>
    <col min="8706" max="8706" width="40.42578125" style="62" customWidth="1"/>
    <col min="8707" max="8707" width="7.140625" style="62" customWidth="1"/>
    <col min="8708" max="8708" width="8.42578125" style="62" customWidth="1"/>
    <col min="8709" max="8709" width="11.85546875" style="62" customWidth="1"/>
    <col min="8710" max="8710" width="14.7109375" style="62" customWidth="1"/>
    <col min="8711" max="8960" width="9.140625" style="62"/>
    <col min="8961" max="8961" width="5.85546875" style="62" customWidth="1"/>
    <col min="8962" max="8962" width="40.42578125" style="62" customWidth="1"/>
    <col min="8963" max="8963" width="7.140625" style="62" customWidth="1"/>
    <col min="8964" max="8964" width="8.42578125" style="62" customWidth="1"/>
    <col min="8965" max="8965" width="11.85546875" style="62" customWidth="1"/>
    <col min="8966" max="8966" width="14.7109375" style="62" customWidth="1"/>
    <col min="8967" max="9216" width="9.140625" style="62"/>
    <col min="9217" max="9217" width="5.85546875" style="62" customWidth="1"/>
    <col min="9218" max="9218" width="40.42578125" style="62" customWidth="1"/>
    <col min="9219" max="9219" width="7.140625" style="62" customWidth="1"/>
    <col min="9220" max="9220" width="8.42578125" style="62" customWidth="1"/>
    <col min="9221" max="9221" width="11.85546875" style="62" customWidth="1"/>
    <col min="9222" max="9222" width="14.7109375" style="62" customWidth="1"/>
    <col min="9223" max="9472" width="9.140625" style="62"/>
    <col min="9473" max="9473" width="5.85546875" style="62" customWidth="1"/>
    <col min="9474" max="9474" width="40.42578125" style="62" customWidth="1"/>
    <col min="9475" max="9475" width="7.140625" style="62" customWidth="1"/>
    <col min="9476" max="9476" width="8.42578125" style="62" customWidth="1"/>
    <col min="9477" max="9477" width="11.85546875" style="62" customWidth="1"/>
    <col min="9478" max="9478" width="14.7109375" style="62" customWidth="1"/>
    <col min="9479" max="9728" width="9.140625" style="62"/>
    <col min="9729" max="9729" width="5.85546875" style="62" customWidth="1"/>
    <col min="9730" max="9730" width="40.42578125" style="62" customWidth="1"/>
    <col min="9731" max="9731" width="7.140625" style="62" customWidth="1"/>
    <col min="9732" max="9732" width="8.42578125" style="62" customWidth="1"/>
    <col min="9733" max="9733" width="11.85546875" style="62" customWidth="1"/>
    <col min="9734" max="9734" width="14.7109375" style="62" customWidth="1"/>
    <col min="9735" max="9984" width="9.140625" style="62"/>
    <col min="9985" max="9985" width="5.85546875" style="62" customWidth="1"/>
    <col min="9986" max="9986" width="40.42578125" style="62" customWidth="1"/>
    <col min="9987" max="9987" width="7.140625" style="62" customWidth="1"/>
    <col min="9988" max="9988" width="8.42578125" style="62" customWidth="1"/>
    <col min="9989" max="9989" width="11.85546875" style="62" customWidth="1"/>
    <col min="9990" max="9990" width="14.7109375" style="62" customWidth="1"/>
    <col min="9991" max="10240" width="9.140625" style="62"/>
    <col min="10241" max="10241" width="5.85546875" style="62" customWidth="1"/>
    <col min="10242" max="10242" width="40.42578125" style="62" customWidth="1"/>
    <col min="10243" max="10243" width="7.140625" style="62" customWidth="1"/>
    <col min="10244" max="10244" width="8.42578125" style="62" customWidth="1"/>
    <col min="10245" max="10245" width="11.85546875" style="62" customWidth="1"/>
    <col min="10246" max="10246" width="14.7109375" style="62" customWidth="1"/>
    <col min="10247" max="10496" width="9.140625" style="62"/>
    <col min="10497" max="10497" width="5.85546875" style="62" customWidth="1"/>
    <col min="10498" max="10498" width="40.42578125" style="62" customWidth="1"/>
    <col min="10499" max="10499" width="7.140625" style="62" customWidth="1"/>
    <col min="10500" max="10500" width="8.42578125" style="62" customWidth="1"/>
    <col min="10501" max="10501" width="11.85546875" style="62" customWidth="1"/>
    <col min="10502" max="10502" width="14.7109375" style="62" customWidth="1"/>
    <col min="10503" max="10752" width="9.140625" style="62"/>
    <col min="10753" max="10753" width="5.85546875" style="62" customWidth="1"/>
    <col min="10754" max="10754" width="40.42578125" style="62" customWidth="1"/>
    <col min="10755" max="10755" width="7.140625" style="62" customWidth="1"/>
    <col min="10756" max="10756" width="8.42578125" style="62" customWidth="1"/>
    <col min="10757" max="10757" width="11.85546875" style="62" customWidth="1"/>
    <col min="10758" max="10758" width="14.7109375" style="62" customWidth="1"/>
    <col min="10759" max="11008" width="9.140625" style="62"/>
    <col min="11009" max="11009" width="5.85546875" style="62" customWidth="1"/>
    <col min="11010" max="11010" width="40.42578125" style="62" customWidth="1"/>
    <col min="11011" max="11011" width="7.140625" style="62" customWidth="1"/>
    <col min="11012" max="11012" width="8.42578125" style="62" customWidth="1"/>
    <col min="11013" max="11013" width="11.85546875" style="62" customWidth="1"/>
    <col min="11014" max="11014" width="14.7109375" style="62" customWidth="1"/>
    <col min="11015" max="11264" width="9.140625" style="62"/>
    <col min="11265" max="11265" width="5.85546875" style="62" customWidth="1"/>
    <col min="11266" max="11266" width="40.42578125" style="62" customWidth="1"/>
    <col min="11267" max="11267" width="7.140625" style="62" customWidth="1"/>
    <col min="11268" max="11268" width="8.42578125" style="62" customWidth="1"/>
    <col min="11269" max="11269" width="11.85546875" style="62" customWidth="1"/>
    <col min="11270" max="11270" width="14.7109375" style="62" customWidth="1"/>
    <col min="11271" max="11520" width="9.140625" style="62"/>
    <col min="11521" max="11521" width="5.85546875" style="62" customWidth="1"/>
    <col min="11522" max="11522" width="40.42578125" style="62" customWidth="1"/>
    <col min="11523" max="11523" width="7.140625" style="62" customWidth="1"/>
    <col min="11524" max="11524" width="8.42578125" style="62" customWidth="1"/>
    <col min="11525" max="11525" width="11.85546875" style="62" customWidth="1"/>
    <col min="11526" max="11526" width="14.7109375" style="62" customWidth="1"/>
    <col min="11527" max="11776" width="9.140625" style="62"/>
    <col min="11777" max="11777" width="5.85546875" style="62" customWidth="1"/>
    <col min="11778" max="11778" width="40.42578125" style="62" customWidth="1"/>
    <col min="11779" max="11779" width="7.140625" style="62" customWidth="1"/>
    <col min="11780" max="11780" width="8.42578125" style="62" customWidth="1"/>
    <col min="11781" max="11781" width="11.85546875" style="62" customWidth="1"/>
    <col min="11782" max="11782" width="14.7109375" style="62" customWidth="1"/>
    <col min="11783" max="12032" width="9.140625" style="62"/>
    <col min="12033" max="12033" width="5.85546875" style="62" customWidth="1"/>
    <col min="12034" max="12034" width="40.42578125" style="62" customWidth="1"/>
    <col min="12035" max="12035" width="7.140625" style="62" customWidth="1"/>
    <col min="12036" max="12036" width="8.42578125" style="62" customWidth="1"/>
    <col min="12037" max="12037" width="11.85546875" style="62" customWidth="1"/>
    <col min="12038" max="12038" width="14.7109375" style="62" customWidth="1"/>
    <col min="12039" max="12288" width="9.140625" style="62"/>
    <col min="12289" max="12289" width="5.85546875" style="62" customWidth="1"/>
    <col min="12290" max="12290" width="40.42578125" style="62" customWidth="1"/>
    <col min="12291" max="12291" width="7.140625" style="62" customWidth="1"/>
    <col min="12292" max="12292" width="8.42578125" style="62" customWidth="1"/>
    <col min="12293" max="12293" width="11.85546875" style="62" customWidth="1"/>
    <col min="12294" max="12294" width="14.7109375" style="62" customWidth="1"/>
    <col min="12295" max="12544" width="9.140625" style="62"/>
    <col min="12545" max="12545" width="5.85546875" style="62" customWidth="1"/>
    <col min="12546" max="12546" width="40.42578125" style="62" customWidth="1"/>
    <col min="12547" max="12547" width="7.140625" style="62" customWidth="1"/>
    <col min="12548" max="12548" width="8.42578125" style="62" customWidth="1"/>
    <col min="12549" max="12549" width="11.85546875" style="62" customWidth="1"/>
    <col min="12550" max="12550" width="14.7109375" style="62" customWidth="1"/>
    <col min="12551" max="12800" width="9.140625" style="62"/>
    <col min="12801" max="12801" width="5.85546875" style="62" customWidth="1"/>
    <col min="12802" max="12802" width="40.42578125" style="62" customWidth="1"/>
    <col min="12803" max="12803" width="7.140625" style="62" customWidth="1"/>
    <col min="12804" max="12804" width="8.42578125" style="62" customWidth="1"/>
    <col min="12805" max="12805" width="11.85546875" style="62" customWidth="1"/>
    <col min="12806" max="12806" width="14.7109375" style="62" customWidth="1"/>
    <col min="12807" max="13056" width="9.140625" style="62"/>
    <col min="13057" max="13057" width="5.85546875" style="62" customWidth="1"/>
    <col min="13058" max="13058" width="40.42578125" style="62" customWidth="1"/>
    <col min="13059" max="13059" width="7.140625" style="62" customWidth="1"/>
    <col min="13060" max="13060" width="8.42578125" style="62" customWidth="1"/>
    <col min="13061" max="13061" width="11.85546875" style="62" customWidth="1"/>
    <col min="13062" max="13062" width="14.7109375" style="62" customWidth="1"/>
    <col min="13063" max="13312" width="9.140625" style="62"/>
    <col min="13313" max="13313" width="5.85546875" style="62" customWidth="1"/>
    <col min="13314" max="13314" width="40.42578125" style="62" customWidth="1"/>
    <col min="13315" max="13315" width="7.140625" style="62" customWidth="1"/>
    <col min="13316" max="13316" width="8.42578125" style="62" customWidth="1"/>
    <col min="13317" max="13317" width="11.85546875" style="62" customWidth="1"/>
    <col min="13318" max="13318" width="14.7109375" style="62" customWidth="1"/>
    <col min="13319" max="13568" width="9.140625" style="62"/>
    <col min="13569" max="13569" width="5.85546875" style="62" customWidth="1"/>
    <col min="13570" max="13570" width="40.42578125" style="62" customWidth="1"/>
    <col min="13571" max="13571" width="7.140625" style="62" customWidth="1"/>
    <col min="13572" max="13572" width="8.42578125" style="62" customWidth="1"/>
    <col min="13573" max="13573" width="11.85546875" style="62" customWidth="1"/>
    <col min="13574" max="13574" width="14.7109375" style="62" customWidth="1"/>
    <col min="13575" max="13824" width="9.140625" style="62"/>
    <col min="13825" max="13825" width="5.85546875" style="62" customWidth="1"/>
    <col min="13826" max="13826" width="40.42578125" style="62" customWidth="1"/>
    <col min="13827" max="13827" width="7.140625" style="62" customWidth="1"/>
    <col min="13828" max="13828" width="8.42578125" style="62" customWidth="1"/>
    <col min="13829" max="13829" width="11.85546875" style="62" customWidth="1"/>
    <col min="13830" max="13830" width="14.7109375" style="62" customWidth="1"/>
    <col min="13831" max="14080" width="9.140625" style="62"/>
    <col min="14081" max="14081" width="5.85546875" style="62" customWidth="1"/>
    <col min="14082" max="14082" width="40.42578125" style="62" customWidth="1"/>
    <col min="14083" max="14083" width="7.140625" style="62" customWidth="1"/>
    <col min="14084" max="14084" width="8.42578125" style="62" customWidth="1"/>
    <col min="14085" max="14085" width="11.85546875" style="62" customWidth="1"/>
    <col min="14086" max="14086" width="14.7109375" style="62" customWidth="1"/>
    <col min="14087" max="14336" width="9.140625" style="62"/>
    <col min="14337" max="14337" width="5.85546875" style="62" customWidth="1"/>
    <col min="14338" max="14338" width="40.42578125" style="62" customWidth="1"/>
    <col min="14339" max="14339" width="7.140625" style="62" customWidth="1"/>
    <col min="14340" max="14340" width="8.42578125" style="62" customWidth="1"/>
    <col min="14341" max="14341" width="11.85546875" style="62" customWidth="1"/>
    <col min="14342" max="14342" width="14.7109375" style="62" customWidth="1"/>
    <col min="14343" max="14592" width="9.140625" style="62"/>
    <col min="14593" max="14593" width="5.85546875" style="62" customWidth="1"/>
    <col min="14594" max="14594" width="40.42578125" style="62" customWidth="1"/>
    <col min="14595" max="14595" width="7.140625" style="62" customWidth="1"/>
    <col min="14596" max="14596" width="8.42578125" style="62" customWidth="1"/>
    <col min="14597" max="14597" width="11.85546875" style="62" customWidth="1"/>
    <col min="14598" max="14598" width="14.7109375" style="62" customWidth="1"/>
    <col min="14599" max="14848" width="9.140625" style="62"/>
    <col min="14849" max="14849" width="5.85546875" style="62" customWidth="1"/>
    <col min="14850" max="14850" width="40.42578125" style="62" customWidth="1"/>
    <col min="14851" max="14851" width="7.140625" style="62" customWidth="1"/>
    <col min="14852" max="14852" width="8.42578125" style="62" customWidth="1"/>
    <col min="14853" max="14853" width="11.85546875" style="62" customWidth="1"/>
    <col min="14854" max="14854" width="14.7109375" style="62" customWidth="1"/>
    <col min="14855" max="15104" width="9.140625" style="62"/>
    <col min="15105" max="15105" width="5.85546875" style="62" customWidth="1"/>
    <col min="15106" max="15106" width="40.42578125" style="62" customWidth="1"/>
    <col min="15107" max="15107" width="7.140625" style="62" customWidth="1"/>
    <col min="15108" max="15108" width="8.42578125" style="62" customWidth="1"/>
    <col min="15109" max="15109" width="11.85546875" style="62" customWidth="1"/>
    <col min="15110" max="15110" width="14.7109375" style="62" customWidth="1"/>
    <col min="15111" max="15360" width="9.140625" style="62"/>
    <col min="15361" max="15361" width="5.85546875" style="62" customWidth="1"/>
    <col min="15362" max="15362" width="40.42578125" style="62" customWidth="1"/>
    <col min="15363" max="15363" width="7.140625" style="62" customWidth="1"/>
    <col min="15364" max="15364" width="8.42578125" style="62" customWidth="1"/>
    <col min="15365" max="15365" width="11.85546875" style="62" customWidth="1"/>
    <col min="15366" max="15366" width="14.7109375" style="62" customWidth="1"/>
    <col min="15367" max="15616" width="9.140625" style="62"/>
    <col min="15617" max="15617" width="5.85546875" style="62" customWidth="1"/>
    <col min="15618" max="15618" width="40.42578125" style="62" customWidth="1"/>
    <col min="15619" max="15619" width="7.140625" style="62" customWidth="1"/>
    <col min="15620" max="15620" width="8.42578125" style="62" customWidth="1"/>
    <col min="15621" max="15621" width="11.85546875" style="62" customWidth="1"/>
    <col min="15622" max="15622" width="14.7109375" style="62" customWidth="1"/>
    <col min="15623" max="15872" width="9.140625" style="62"/>
    <col min="15873" max="15873" width="5.85546875" style="62" customWidth="1"/>
    <col min="15874" max="15874" width="40.42578125" style="62" customWidth="1"/>
    <col min="15875" max="15875" width="7.140625" style="62" customWidth="1"/>
    <col min="15876" max="15876" width="8.42578125" style="62" customWidth="1"/>
    <col min="15877" max="15877" width="11.85546875" style="62" customWidth="1"/>
    <col min="15878" max="15878" width="14.7109375" style="62" customWidth="1"/>
    <col min="15879" max="16128" width="9.140625" style="62"/>
    <col min="16129" max="16129" width="5.85546875" style="62" customWidth="1"/>
    <col min="16130" max="16130" width="40.42578125" style="62" customWidth="1"/>
    <col min="16131" max="16131" width="7.140625" style="62" customWidth="1"/>
    <col min="16132" max="16132" width="8.42578125" style="62" customWidth="1"/>
    <col min="16133" max="16133" width="11.85546875" style="62" customWidth="1"/>
    <col min="16134" max="16134" width="14.7109375" style="62" customWidth="1"/>
    <col min="16135" max="16384" width="9.140625" style="62"/>
  </cols>
  <sheetData>
    <row r="1" spans="1:11" ht="11.85" customHeight="1">
      <c r="A1" s="127"/>
      <c r="B1" s="128"/>
      <c r="C1" s="129"/>
      <c r="D1" s="702"/>
      <c r="E1" s="702"/>
      <c r="F1" s="702"/>
      <c r="G1" s="67"/>
    </row>
    <row r="2" spans="1:11" ht="11.85" customHeight="1">
      <c r="A2" s="130"/>
      <c r="B2" s="131"/>
      <c r="C2" s="132"/>
      <c r="D2" s="133"/>
      <c r="E2" s="134"/>
      <c r="F2" s="135"/>
      <c r="G2" s="67"/>
    </row>
    <row r="3" spans="1:11" ht="12.75" customHeight="1">
      <c r="A3" s="136" t="s">
        <v>1046</v>
      </c>
      <c r="B3" s="136" t="s">
        <v>1047</v>
      </c>
      <c r="C3" s="136" t="s">
        <v>1048</v>
      </c>
      <c r="D3" s="136" t="s">
        <v>5</v>
      </c>
      <c r="E3" s="136" t="s">
        <v>1049</v>
      </c>
      <c r="F3" s="136" t="s">
        <v>7</v>
      </c>
      <c r="G3" s="67"/>
    </row>
    <row r="4" spans="1:11" ht="12.75" customHeight="1" thickBot="1">
      <c r="A4" s="137">
        <v>1</v>
      </c>
      <c r="B4" s="138">
        <f>+A4+1</f>
        <v>2</v>
      </c>
      <c r="C4" s="139">
        <v>3</v>
      </c>
      <c r="D4" s="140">
        <f>+C4+1</f>
        <v>4</v>
      </c>
      <c r="E4" s="140">
        <v>5</v>
      </c>
      <c r="F4" s="141">
        <f>+E4+1</f>
        <v>6</v>
      </c>
      <c r="G4" s="67"/>
    </row>
    <row r="5" spans="1:11" ht="13.5" thickTop="1">
      <c r="A5" s="142"/>
      <c r="B5" s="143"/>
      <c r="C5" s="144"/>
      <c r="D5" s="145"/>
      <c r="E5" s="146"/>
      <c r="F5" s="147"/>
      <c r="G5" s="67"/>
    </row>
    <row r="6" spans="1:11">
      <c r="A6" s="148" t="s">
        <v>1158</v>
      </c>
      <c r="B6" s="149" t="s">
        <v>1159</v>
      </c>
      <c r="C6" s="144"/>
      <c r="D6" s="145"/>
      <c r="E6" s="146"/>
      <c r="F6" s="147"/>
      <c r="G6" s="67"/>
    </row>
    <row r="7" spans="1:11">
      <c r="A7" s="148"/>
      <c r="B7" s="143"/>
      <c r="C7" s="144"/>
      <c r="D7" s="145"/>
      <c r="E7" s="146"/>
      <c r="F7" s="147"/>
      <c r="G7" s="67"/>
      <c r="K7" s="150"/>
    </row>
    <row r="8" spans="1:11" ht="105.75" customHeight="1">
      <c r="A8" s="151"/>
      <c r="B8" s="152" t="s">
        <v>1160</v>
      </c>
      <c r="C8" s="144"/>
      <c r="D8" s="145"/>
      <c r="E8" s="153"/>
      <c r="F8" s="153"/>
      <c r="G8" s="67"/>
      <c r="K8" s="150"/>
    </row>
    <row r="9" spans="1:11" ht="273" customHeight="1">
      <c r="A9" s="151"/>
      <c r="B9" s="154" t="s">
        <v>1161</v>
      </c>
      <c r="C9" s="144"/>
      <c r="D9" s="145"/>
      <c r="E9" s="153"/>
      <c r="F9" s="153"/>
      <c r="G9" s="67"/>
    </row>
    <row r="10" spans="1:11" ht="349.5" customHeight="1">
      <c r="A10" s="151"/>
      <c r="B10" s="154" t="s">
        <v>1162</v>
      </c>
      <c r="C10" s="147"/>
      <c r="D10" s="147"/>
      <c r="E10" s="147"/>
      <c r="F10" s="147"/>
      <c r="G10" s="67"/>
    </row>
    <row r="11" spans="1:11">
      <c r="A11" s="151"/>
      <c r="B11" s="147"/>
      <c r="C11" s="144"/>
      <c r="D11" s="145"/>
      <c r="E11" s="153"/>
      <c r="F11" s="153"/>
      <c r="G11" s="67"/>
    </row>
    <row r="12" spans="1:11" ht="12" customHeight="1">
      <c r="A12" s="151" t="s">
        <v>1163</v>
      </c>
      <c r="B12" s="169" t="s">
        <v>1164</v>
      </c>
      <c r="C12" s="144"/>
      <c r="D12" s="145"/>
      <c r="E12" s="153"/>
      <c r="F12" s="153"/>
      <c r="G12" s="67"/>
    </row>
    <row r="13" spans="1:11">
      <c r="A13" s="151"/>
      <c r="B13" s="155" t="s">
        <v>1165</v>
      </c>
      <c r="C13" s="144"/>
      <c r="D13" s="145"/>
      <c r="E13" s="153"/>
      <c r="F13" s="153"/>
      <c r="G13" s="67"/>
    </row>
    <row r="14" spans="1:11" ht="17.25" customHeight="1">
      <c r="A14" s="151"/>
      <c r="B14" s="155" t="s">
        <v>1166</v>
      </c>
      <c r="C14" s="156"/>
      <c r="D14" s="145"/>
      <c r="E14" s="153"/>
      <c r="F14" s="153"/>
      <c r="G14" s="67"/>
    </row>
    <row r="15" spans="1:11">
      <c r="A15" s="151"/>
      <c r="B15" s="155" t="s">
        <v>1167</v>
      </c>
      <c r="C15" s="144"/>
      <c r="D15" s="145"/>
      <c r="E15" s="153"/>
      <c r="F15" s="153"/>
      <c r="G15" s="67"/>
    </row>
    <row r="16" spans="1:11">
      <c r="A16" s="151"/>
      <c r="B16" s="155" t="s">
        <v>1168</v>
      </c>
      <c r="C16" s="144"/>
      <c r="D16" s="145"/>
      <c r="E16" s="153"/>
      <c r="F16" s="153"/>
      <c r="G16" s="67"/>
    </row>
    <row r="17" spans="1:7" ht="15" customHeight="1">
      <c r="A17" s="151"/>
      <c r="B17" s="154" t="s">
        <v>1169</v>
      </c>
      <c r="C17" s="144"/>
      <c r="D17" s="145"/>
      <c r="E17" s="153"/>
      <c r="F17" s="153"/>
      <c r="G17" s="67"/>
    </row>
    <row r="18" spans="1:7">
      <c r="A18" s="151"/>
      <c r="B18" s="154" t="s">
        <v>1170</v>
      </c>
      <c r="C18" s="144"/>
      <c r="D18" s="145"/>
      <c r="E18" s="153"/>
      <c r="F18" s="153"/>
      <c r="G18" s="67"/>
    </row>
    <row r="19" spans="1:7">
      <c r="A19" s="151"/>
      <c r="B19" s="143" t="s">
        <v>1171</v>
      </c>
      <c r="C19" s="144"/>
      <c r="D19" s="145"/>
      <c r="E19" s="153"/>
      <c r="F19" s="153"/>
      <c r="G19" s="67"/>
    </row>
    <row r="20" spans="1:7">
      <c r="A20" s="151"/>
      <c r="B20" s="131" t="s">
        <v>1172</v>
      </c>
      <c r="C20" s="144"/>
      <c r="D20" s="145"/>
      <c r="E20" s="153"/>
      <c r="F20" s="153"/>
      <c r="G20" s="67"/>
    </row>
    <row r="21" spans="1:7">
      <c r="A21" s="151"/>
      <c r="B21" s="143" t="s">
        <v>1173</v>
      </c>
      <c r="C21" s="144"/>
      <c r="D21" s="145"/>
      <c r="E21" s="153"/>
      <c r="F21" s="153"/>
      <c r="G21" s="67"/>
    </row>
    <row r="22" spans="1:7" ht="18.75" customHeight="1">
      <c r="A22" s="151"/>
      <c r="B22" s="143" t="s">
        <v>1174</v>
      </c>
      <c r="C22" s="144"/>
      <c r="D22" s="145"/>
      <c r="E22" s="153"/>
      <c r="F22" s="153"/>
      <c r="G22" s="67"/>
    </row>
    <row r="23" spans="1:7">
      <c r="A23" s="151"/>
      <c r="B23" s="143" t="s">
        <v>1175</v>
      </c>
      <c r="C23" s="144"/>
      <c r="D23" s="145"/>
      <c r="E23" s="153"/>
      <c r="F23" s="153"/>
      <c r="G23" s="67"/>
    </row>
    <row r="24" spans="1:7">
      <c r="A24" s="151"/>
      <c r="B24" s="143" t="s">
        <v>1176</v>
      </c>
      <c r="C24" s="144"/>
      <c r="D24" s="145"/>
      <c r="E24" s="153"/>
      <c r="F24" s="153"/>
      <c r="G24" s="67"/>
    </row>
    <row r="25" spans="1:7">
      <c r="A25" s="151"/>
      <c r="B25" s="143" t="s">
        <v>1177</v>
      </c>
      <c r="C25" s="144"/>
      <c r="D25" s="145"/>
      <c r="E25" s="153"/>
      <c r="F25" s="153"/>
      <c r="G25" s="67"/>
    </row>
    <row r="26" spans="1:7">
      <c r="A26" s="151"/>
      <c r="B26" s="143" t="s">
        <v>1178</v>
      </c>
      <c r="C26" s="144"/>
      <c r="D26" s="145"/>
      <c r="E26" s="153"/>
      <c r="F26" s="153"/>
      <c r="G26" s="67"/>
    </row>
    <row r="27" spans="1:7" ht="20.25" customHeight="1">
      <c r="A27" s="151"/>
      <c r="B27" s="143" t="s">
        <v>1179</v>
      </c>
      <c r="C27" s="144"/>
      <c r="D27" s="145"/>
      <c r="E27" s="153"/>
      <c r="F27" s="153"/>
      <c r="G27" s="67"/>
    </row>
    <row r="28" spans="1:7">
      <c r="A28" s="151"/>
      <c r="B28" s="143" t="s">
        <v>1175</v>
      </c>
      <c r="C28" s="144"/>
      <c r="D28" s="145"/>
      <c r="E28" s="153"/>
      <c r="F28" s="153"/>
      <c r="G28" s="67"/>
    </row>
    <row r="29" spans="1:7">
      <c r="A29" s="151"/>
      <c r="B29" s="143" t="s">
        <v>1180</v>
      </c>
      <c r="C29" s="144"/>
      <c r="D29" s="145"/>
      <c r="E29" s="153"/>
      <c r="F29" s="153"/>
      <c r="G29" s="67"/>
    </row>
    <row r="30" spans="1:7">
      <c r="A30" s="151"/>
      <c r="B30" s="143" t="s">
        <v>1181</v>
      </c>
      <c r="C30" s="144"/>
      <c r="D30" s="145"/>
      <c r="E30" s="153"/>
      <c r="F30" s="153"/>
      <c r="G30" s="67"/>
    </row>
    <row r="31" spans="1:7">
      <c r="A31" s="151"/>
      <c r="B31" s="143" t="s">
        <v>1182</v>
      </c>
      <c r="C31" s="144"/>
      <c r="D31" s="145"/>
      <c r="E31" s="153"/>
      <c r="F31" s="153"/>
      <c r="G31" s="67"/>
    </row>
    <row r="32" spans="1:7">
      <c r="A32" s="151"/>
      <c r="B32" s="143" t="s">
        <v>1183</v>
      </c>
      <c r="C32" s="144"/>
      <c r="D32" s="145"/>
      <c r="E32" s="153"/>
      <c r="F32" s="153"/>
      <c r="G32" s="67"/>
    </row>
    <row r="33" spans="1:7">
      <c r="A33" s="151"/>
      <c r="B33" s="143" t="s">
        <v>1184</v>
      </c>
      <c r="C33" s="144"/>
      <c r="D33" s="145"/>
      <c r="E33" s="153"/>
      <c r="F33" s="153"/>
      <c r="G33" s="67"/>
    </row>
    <row r="34" spans="1:7">
      <c r="A34" s="151"/>
      <c r="B34" s="143"/>
      <c r="C34" s="144" t="s">
        <v>1053</v>
      </c>
      <c r="D34" s="145">
        <v>1</v>
      </c>
      <c r="E34" s="413"/>
      <c r="F34" s="153">
        <f>D34*E34</f>
        <v>0</v>
      </c>
      <c r="G34" s="67"/>
    </row>
    <row r="35" spans="1:7">
      <c r="A35" s="151"/>
      <c r="B35" s="143"/>
      <c r="C35" s="144"/>
      <c r="D35" s="145"/>
      <c r="E35" s="153"/>
      <c r="F35" s="153"/>
      <c r="G35" s="67"/>
    </row>
    <row r="36" spans="1:7" ht="63.75">
      <c r="A36" s="151" t="s">
        <v>11</v>
      </c>
      <c r="B36" s="143" t="s">
        <v>1185</v>
      </c>
      <c r="C36" s="144"/>
      <c r="D36" s="145"/>
      <c r="E36" s="153"/>
      <c r="F36" s="153"/>
      <c r="G36" s="67"/>
    </row>
    <row r="37" spans="1:7">
      <c r="A37" s="151"/>
      <c r="B37" s="143"/>
      <c r="C37" s="144"/>
      <c r="D37" s="145"/>
      <c r="E37" s="153"/>
      <c r="F37" s="153"/>
      <c r="G37" s="67"/>
    </row>
    <row r="38" spans="1:7">
      <c r="A38" s="151"/>
      <c r="B38" s="143"/>
      <c r="C38" s="144"/>
      <c r="D38" s="145"/>
      <c r="E38" s="153"/>
      <c r="F38" s="153"/>
      <c r="G38" s="67"/>
    </row>
    <row r="39" spans="1:7">
      <c r="A39" s="151" t="s">
        <v>1186</v>
      </c>
      <c r="B39" s="143" t="s">
        <v>1187</v>
      </c>
      <c r="C39" s="144"/>
      <c r="D39" s="145"/>
      <c r="E39" s="153"/>
      <c r="F39" s="153"/>
      <c r="G39" s="67"/>
    </row>
    <row r="40" spans="1:7">
      <c r="A40" s="151"/>
      <c r="B40" s="131" t="s">
        <v>1188</v>
      </c>
      <c r="C40" s="144"/>
      <c r="D40" s="145"/>
      <c r="E40" s="153"/>
      <c r="F40" s="153"/>
      <c r="G40" s="67"/>
    </row>
    <row r="41" spans="1:7">
      <c r="A41" s="151"/>
      <c r="B41" s="131" t="s">
        <v>1189</v>
      </c>
      <c r="C41" s="144"/>
      <c r="D41" s="145"/>
      <c r="E41" s="153"/>
      <c r="F41" s="153"/>
      <c r="G41" s="67"/>
    </row>
    <row r="42" spans="1:7">
      <c r="A42" s="151"/>
      <c r="B42" s="131" t="s">
        <v>1190</v>
      </c>
      <c r="C42" s="144"/>
      <c r="D42" s="145"/>
      <c r="E42" s="153"/>
      <c r="F42" s="153"/>
      <c r="G42" s="67"/>
    </row>
    <row r="43" spans="1:7">
      <c r="A43" s="151"/>
      <c r="B43" s="131" t="s">
        <v>1191</v>
      </c>
      <c r="C43" s="144"/>
      <c r="D43" s="145"/>
      <c r="E43" s="153"/>
      <c r="F43" s="153"/>
      <c r="G43" s="67"/>
    </row>
    <row r="44" spans="1:7">
      <c r="A44" s="151"/>
      <c r="B44" s="131" t="s">
        <v>1192</v>
      </c>
      <c r="C44" s="144"/>
      <c r="D44" s="145"/>
      <c r="E44" s="153"/>
      <c r="F44" s="153"/>
      <c r="G44" s="67"/>
    </row>
    <row r="45" spans="1:7">
      <c r="A45" s="151"/>
      <c r="B45" s="131" t="s">
        <v>1193</v>
      </c>
      <c r="C45" s="144"/>
      <c r="D45" s="145"/>
      <c r="E45" s="153"/>
      <c r="F45" s="153"/>
      <c r="G45" s="67"/>
    </row>
    <row r="46" spans="1:7">
      <c r="A46" s="151"/>
      <c r="B46" s="131" t="s">
        <v>1194</v>
      </c>
      <c r="C46" s="144"/>
      <c r="D46" s="145"/>
      <c r="E46" s="153"/>
      <c r="F46" s="153"/>
      <c r="G46" s="67"/>
    </row>
    <row r="47" spans="1:7" ht="25.5">
      <c r="A47" s="151"/>
      <c r="B47" s="131" t="s">
        <v>1195</v>
      </c>
      <c r="C47" s="144"/>
      <c r="D47" s="145"/>
      <c r="E47" s="153"/>
      <c r="F47" s="153"/>
      <c r="G47" s="67"/>
    </row>
    <row r="48" spans="1:7">
      <c r="A48" s="151"/>
      <c r="B48" s="131"/>
      <c r="C48" s="144"/>
      <c r="D48" s="145"/>
      <c r="E48" s="153"/>
      <c r="F48" s="153"/>
      <c r="G48" s="67"/>
    </row>
    <row r="49" spans="1:7">
      <c r="A49" s="151"/>
      <c r="B49" s="131"/>
      <c r="C49" s="144" t="s">
        <v>1053</v>
      </c>
      <c r="D49" s="145">
        <v>10</v>
      </c>
      <c r="E49" s="413"/>
      <c r="F49" s="153">
        <f>D49*E49</f>
        <v>0</v>
      </c>
      <c r="G49" s="67"/>
    </row>
    <row r="50" spans="1:7">
      <c r="A50" s="151"/>
      <c r="B50" s="131"/>
      <c r="C50" s="144"/>
      <c r="D50" s="145"/>
      <c r="E50" s="153"/>
      <c r="F50" s="153"/>
      <c r="G50" s="67"/>
    </row>
    <row r="51" spans="1:7">
      <c r="A51" s="151"/>
      <c r="B51" s="131"/>
      <c r="C51" s="144"/>
      <c r="D51" s="145"/>
      <c r="E51" s="153"/>
      <c r="F51" s="153"/>
      <c r="G51" s="67"/>
    </row>
    <row r="52" spans="1:7">
      <c r="A52" s="151"/>
      <c r="B52" s="131"/>
      <c r="C52" s="144"/>
      <c r="D52" s="145"/>
      <c r="E52" s="153"/>
      <c r="F52" s="153"/>
      <c r="G52" s="67"/>
    </row>
    <row r="53" spans="1:7">
      <c r="A53" s="151" t="s">
        <v>933</v>
      </c>
      <c r="B53" s="143" t="s">
        <v>1187</v>
      </c>
      <c r="C53" s="144"/>
      <c r="D53" s="145"/>
      <c r="E53" s="153"/>
      <c r="F53" s="153"/>
      <c r="G53" s="67"/>
    </row>
    <row r="54" spans="1:7">
      <c r="A54" s="151"/>
      <c r="B54" s="170" t="s">
        <v>1188</v>
      </c>
      <c r="C54" s="144"/>
      <c r="D54" s="145"/>
      <c r="E54" s="153"/>
      <c r="F54" s="153"/>
      <c r="G54" s="67"/>
    </row>
    <row r="55" spans="1:7">
      <c r="A55" s="151"/>
      <c r="B55" s="170" t="s">
        <v>1196</v>
      </c>
      <c r="C55" s="144"/>
      <c r="D55" s="145"/>
      <c r="E55" s="153"/>
      <c r="F55" s="153"/>
      <c r="G55" s="67"/>
    </row>
    <row r="56" spans="1:7">
      <c r="A56" s="151"/>
      <c r="B56" s="170" t="s">
        <v>1190</v>
      </c>
      <c r="C56" s="144"/>
      <c r="D56" s="145"/>
      <c r="E56" s="153"/>
      <c r="F56" s="153"/>
      <c r="G56" s="67"/>
    </row>
    <row r="57" spans="1:7">
      <c r="A57" s="151"/>
      <c r="B57" s="170" t="s">
        <v>1191</v>
      </c>
      <c r="C57" s="144"/>
      <c r="D57" s="145"/>
      <c r="E57" s="153"/>
      <c r="F57" s="153"/>
      <c r="G57" s="67"/>
    </row>
    <row r="58" spans="1:7">
      <c r="A58" s="151"/>
      <c r="B58" s="170" t="s">
        <v>1197</v>
      </c>
      <c r="C58" s="144"/>
      <c r="D58" s="145"/>
      <c r="E58" s="153"/>
      <c r="F58" s="153"/>
      <c r="G58" s="67"/>
    </row>
    <row r="59" spans="1:7">
      <c r="A59" s="151"/>
      <c r="B59" s="170" t="s">
        <v>1193</v>
      </c>
      <c r="C59" s="144"/>
      <c r="D59" s="145"/>
      <c r="E59" s="153"/>
      <c r="F59" s="153"/>
      <c r="G59" s="67"/>
    </row>
    <row r="60" spans="1:7">
      <c r="A60" s="151"/>
      <c r="B60" s="170" t="s">
        <v>1194</v>
      </c>
      <c r="C60" s="144"/>
      <c r="D60" s="145"/>
      <c r="E60" s="153"/>
      <c r="F60" s="153"/>
      <c r="G60" s="67"/>
    </row>
    <row r="61" spans="1:7" ht="25.5">
      <c r="A61" s="151"/>
      <c r="B61" s="170" t="s">
        <v>1198</v>
      </c>
      <c r="C61" s="144"/>
      <c r="D61" s="145"/>
      <c r="E61" s="153"/>
      <c r="F61" s="153"/>
      <c r="G61" s="67"/>
    </row>
    <row r="62" spans="1:7">
      <c r="A62" s="151"/>
      <c r="B62" s="170"/>
      <c r="C62" s="144" t="s">
        <v>1053</v>
      </c>
      <c r="D62" s="145">
        <v>4</v>
      </c>
      <c r="E62" s="413"/>
      <c r="F62" s="153">
        <f>D62*E62</f>
        <v>0</v>
      </c>
      <c r="G62" s="67"/>
    </row>
    <row r="63" spans="1:7">
      <c r="A63" s="151"/>
      <c r="B63" s="131"/>
      <c r="C63" s="144"/>
      <c r="D63" s="145"/>
      <c r="E63" s="153"/>
      <c r="F63" s="153"/>
      <c r="G63" s="67"/>
    </row>
    <row r="64" spans="1:7">
      <c r="A64" s="151"/>
      <c r="B64" s="131"/>
      <c r="C64" s="144"/>
      <c r="D64" s="145"/>
      <c r="E64" s="153"/>
      <c r="F64" s="153"/>
      <c r="G64" s="67"/>
    </row>
    <row r="65" spans="1:7" ht="25.5">
      <c r="A65" s="151" t="s">
        <v>24</v>
      </c>
      <c r="B65" s="143" t="s">
        <v>1199</v>
      </c>
      <c r="C65" s="144" t="s">
        <v>1053</v>
      </c>
      <c r="D65" s="145">
        <v>14</v>
      </c>
      <c r="E65" s="413"/>
      <c r="F65" s="153">
        <f>D65*E65</f>
        <v>0</v>
      </c>
      <c r="G65" s="67"/>
    </row>
    <row r="66" spans="1:7">
      <c r="A66" s="151"/>
      <c r="B66" s="143"/>
      <c r="G66" s="67"/>
    </row>
    <row r="67" spans="1:7">
      <c r="A67" s="151"/>
      <c r="B67" s="62"/>
      <c r="C67" s="144"/>
      <c r="D67" s="145"/>
      <c r="E67" s="153"/>
      <c r="F67" s="153"/>
      <c r="G67" s="67"/>
    </row>
    <row r="68" spans="1:7" ht="25.5">
      <c r="A68" s="151" t="s">
        <v>88</v>
      </c>
      <c r="B68" s="154" t="s">
        <v>1200</v>
      </c>
      <c r="C68" s="147"/>
      <c r="D68" s="147"/>
      <c r="E68" s="147"/>
      <c r="F68" s="147"/>
      <c r="G68" s="67"/>
    </row>
    <row r="69" spans="1:7">
      <c r="A69" s="151"/>
      <c r="B69" s="143"/>
      <c r="C69" s="144" t="s">
        <v>1053</v>
      </c>
      <c r="D69" s="145">
        <v>14</v>
      </c>
      <c r="E69" s="413"/>
      <c r="F69" s="153">
        <f>D69*E69</f>
        <v>0</v>
      </c>
      <c r="G69" s="67"/>
    </row>
    <row r="70" spans="1:7">
      <c r="A70" s="157"/>
      <c r="B70" s="143"/>
      <c r="C70" s="144"/>
      <c r="D70" s="145"/>
      <c r="E70" s="153"/>
      <c r="F70" s="153"/>
      <c r="G70" s="67"/>
    </row>
    <row r="71" spans="1:7" ht="102">
      <c r="A71" s="171" t="s">
        <v>231</v>
      </c>
      <c r="B71" s="172" t="s">
        <v>1201</v>
      </c>
      <c r="C71" s="173"/>
      <c r="D71" s="174"/>
      <c r="E71" s="174"/>
      <c r="F71" s="175"/>
      <c r="G71" s="67"/>
    </row>
    <row r="72" spans="1:7">
      <c r="A72" s="171"/>
      <c r="B72" s="147" t="s">
        <v>1202</v>
      </c>
      <c r="C72" s="144" t="s">
        <v>116</v>
      </c>
      <c r="D72" s="176">
        <v>80</v>
      </c>
      <c r="E72" s="415"/>
      <c r="F72" s="177">
        <f>D72*E72</f>
        <v>0</v>
      </c>
      <c r="G72" s="67"/>
    </row>
    <row r="73" spans="1:7">
      <c r="A73" s="171"/>
      <c r="B73" s="147" t="s">
        <v>1203</v>
      </c>
      <c r="C73" s="144" t="s">
        <v>116</v>
      </c>
      <c r="D73" s="176">
        <v>50</v>
      </c>
      <c r="E73" s="415"/>
      <c r="F73" s="177">
        <f>D73*E73</f>
        <v>0</v>
      </c>
      <c r="G73" s="67"/>
    </row>
    <row r="74" spans="1:7">
      <c r="A74" s="171"/>
      <c r="B74" s="147" t="s">
        <v>1204</v>
      </c>
      <c r="C74" s="144" t="s">
        <v>116</v>
      </c>
      <c r="D74" s="176">
        <v>25</v>
      </c>
      <c r="E74" s="415"/>
      <c r="F74" s="177">
        <f>D74*E74</f>
        <v>0</v>
      </c>
      <c r="G74" s="67"/>
    </row>
    <row r="75" spans="1:7">
      <c r="A75" s="171"/>
      <c r="B75" s="147" t="s">
        <v>1205</v>
      </c>
      <c r="C75" s="144" t="s">
        <v>116</v>
      </c>
      <c r="D75" s="176">
        <v>25</v>
      </c>
      <c r="E75" s="415"/>
      <c r="F75" s="177">
        <f>D75*E75</f>
        <v>0</v>
      </c>
      <c r="G75" s="67"/>
    </row>
    <row r="76" spans="1:7">
      <c r="A76" s="171"/>
      <c r="B76" s="172"/>
      <c r="C76" s="173"/>
      <c r="D76" s="174"/>
      <c r="E76" s="174"/>
      <c r="F76" s="175"/>
      <c r="G76" s="67"/>
    </row>
    <row r="77" spans="1:7">
      <c r="A77" s="171"/>
      <c r="B77" s="172"/>
      <c r="C77" s="173"/>
      <c r="D77" s="174"/>
      <c r="E77" s="174"/>
      <c r="F77" s="175"/>
      <c r="G77" s="67"/>
    </row>
    <row r="78" spans="1:7">
      <c r="A78" s="171" t="s">
        <v>232</v>
      </c>
      <c r="B78" s="172" t="s">
        <v>1206</v>
      </c>
      <c r="C78" s="173"/>
      <c r="D78" s="174"/>
      <c r="E78" s="174"/>
      <c r="F78" s="175"/>
      <c r="G78" s="67"/>
    </row>
    <row r="79" spans="1:7">
      <c r="A79" s="171"/>
      <c r="B79" s="172" t="s">
        <v>1207</v>
      </c>
      <c r="C79" s="173" t="s">
        <v>116</v>
      </c>
      <c r="D79" s="174">
        <v>70</v>
      </c>
      <c r="E79" s="416"/>
      <c r="F79" s="175">
        <f>D79*E79</f>
        <v>0</v>
      </c>
      <c r="G79" s="67"/>
    </row>
    <row r="80" spans="1:7">
      <c r="A80" s="178"/>
      <c r="B80" s="172" t="s">
        <v>1208</v>
      </c>
      <c r="C80" s="173" t="s">
        <v>116</v>
      </c>
      <c r="D80" s="174">
        <v>90</v>
      </c>
      <c r="E80" s="416"/>
      <c r="F80" s="175">
        <f>D80*E80</f>
        <v>0</v>
      </c>
      <c r="G80" s="67"/>
    </row>
    <row r="81" spans="1:7">
      <c r="A81" s="178"/>
      <c r="B81" s="172" t="s">
        <v>1209</v>
      </c>
      <c r="C81" s="173"/>
      <c r="D81" s="174"/>
      <c r="E81" s="174"/>
      <c r="F81" s="175"/>
      <c r="G81" s="67"/>
    </row>
    <row r="82" spans="1:7">
      <c r="A82" s="171"/>
      <c r="B82" s="172"/>
      <c r="C82" s="173"/>
      <c r="D82" s="174"/>
      <c r="E82" s="174"/>
      <c r="F82" s="175"/>
      <c r="G82" s="67"/>
    </row>
    <row r="83" spans="1:7">
      <c r="A83" s="171"/>
      <c r="B83" s="172"/>
      <c r="C83" s="173"/>
      <c r="D83" s="174"/>
      <c r="E83" s="174"/>
      <c r="F83" s="175"/>
      <c r="G83" s="67"/>
    </row>
    <row r="84" spans="1:7" ht="17.25" customHeight="1">
      <c r="A84" s="171" t="s">
        <v>236</v>
      </c>
      <c r="B84" s="172" t="s">
        <v>1210</v>
      </c>
      <c r="C84" s="173" t="s">
        <v>1053</v>
      </c>
      <c r="D84" s="174">
        <v>1</v>
      </c>
      <c r="E84" s="416"/>
      <c r="F84" s="175">
        <f>D84*E84</f>
        <v>0</v>
      </c>
      <c r="G84" s="67"/>
    </row>
    <row r="85" spans="1:7">
      <c r="A85" s="171"/>
      <c r="B85" s="172"/>
      <c r="C85" s="173"/>
      <c r="D85" s="174"/>
      <c r="E85" s="174"/>
      <c r="F85" s="175"/>
      <c r="G85" s="67"/>
    </row>
    <row r="86" spans="1:7" ht="63.75">
      <c r="A86" s="171" t="s">
        <v>325</v>
      </c>
      <c r="B86" s="172" t="s">
        <v>1211</v>
      </c>
      <c r="C86" s="173" t="s">
        <v>8</v>
      </c>
      <c r="D86" s="174">
        <v>1</v>
      </c>
      <c r="E86" s="416"/>
      <c r="F86" s="175">
        <f>D86*E86</f>
        <v>0</v>
      </c>
      <c r="G86" s="67"/>
    </row>
    <row r="87" spans="1:7">
      <c r="A87" s="171" t="s">
        <v>326</v>
      </c>
      <c r="B87" s="172" t="s">
        <v>1212</v>
      </c>
      <c r="C87" s="173"/>
      <c r="D87" s="174"/>
      <c r="E87" s="174"/>
      <c r="F87" s="175"/>
      <c r="G87" s="67"/>
    </row>
    <row r="88" spans="1:7">
      <c r="A88" s="171"/>
      <c r="B88" s="172" t="s">
        <v>1213</v>
      </c>
      <c r="C88" s="173"/>
      <c r="D88" s="174"/>
      <c r="E88" s="174"/>
      <c r="F88" s="175"/>
      <c r="G88" s="67"/>
    </row>
    <row r="89" spans="1:7">
      <c r="A89" s="171"/>
      <c r="B89" s="172" t="s">
        <v>1214</v>
      </c>
      <c r="C89" s="173" t="s">
        <v>8</v>
      </c>
      <c r="D89" s="174">
        <v>1</v>
      </c>
      <c r="E89" s="416"/>
      <c r="F89" s="175">
        <f>D89*E89</f>
        <v>0</v>
      </c>
      <c r="G89" s="67"/>
    </row>
    <row r="90" spans="1:7">
      <c r="A90" s="171"/>
      <c r="B90" s="172"/>
      <c r="C90" s="173"/>
      <c r="D90" s="174"/>
      <c r="E90" s="416"/>
      <c r="F90" s="175"/>
      <c r="G90" s="67"/>
    </row>
    <row r="91" spans="1:7">
      <c r="A91" s="171" t="s">
        <v>801</v>
      </c>
      <c r="B91" s="172" t="s">
        <v>1215</v>
      </c>
      <c r="C91" s="179"/>
      <c r="D91" s="180"/>
      <c r="E91" s="417"/>
      <c r="F91" s="181"/>
      <c r="G91" s="67"/>
    </row>
    <row r="92" spans="1:7">
      <c r="A92" s="171"/>
      <c r="B92" s="172" t="s">
        <v>1216</v>
      </c>
      <c r="C92" s="173" t="s">
        <v>8</v>
      </c>
      <c r="D92" s="174">
        <v>7</v>
      </c>
      <c r="E92" s="416"/>
      <c r="F92" s="175">
        <f>D92*E92</f>
        <v>0</v>
      </c>
      <c r="G92" s="67"/>
    </row>
    <row r="93" spans="1:7">
      <c r="A93" s="171"/>
      <c r="B93" s="172" t="s">
        <v>1217</v>
      </c>
      <c r="C93" s="173" t="s">
        <v>8</v>
      </c>
      <c r="D93" s="174">
        <v>10</v>
      </c>
      <c r="E93" s="416"/>
      <c r="F93" s="175">
        <f>D93*E93</f>
        <v>0</v>
      </c>
      <c r="G93" s="67"/>
    </row>
    <row r="94" spans="1:7">
      <c r="A94" s="171"/>
      <c r="B94" s="172" t="s">
        <v>1218</v>
      </c>
      <c r="C94" s="173"/>
      <c r="D94" s="174"/>
      <c r="E94" s="416"/>
      <c r="F94" s="175"/>
      <c r="G94" s="67"/>
    </row>
    <row r="95" spans="1:7">
      <c r="A95" s="171"/>
      <c r="B95" s="172" t="s">
        <v>1219</v>
      </c>
      <c r="C95" s="173"/>
      <c r="D95" s="174"/>
      <c r="E95" s="416"/>
      <c r="F95" s="175"/>
      <c r="G95" s="67"/>
    </row>
    <row r="96" spans="1:7">
      <c r="A96" s="171"/>
      <c r="B96" s="172"/>
      <c r="C96" s="173"/>
      <c r="D96" s="174"/>
      <c r="E96" s="416"/>
      <c r="F96" s="175"/>
      <c r="G96" s="67"/>
    </row>
    <row r="97" spans="1:7">
      <c r="A97" s="171" t="s">
        <v>831</v>
      </c>
      <c r="B97" s="172" t="s">
        <v>1220</v>
      </c>
      <c r="C97" s="173" t="s">
        <v>8</v>
      </c>
      <c r="D97" s="174">
        <v>2</v>
      </c>
      <c r="E97" s="416"/>
      <c r="F97" s="175">
        <f>D97*E97</f>
        <v>0</v>
      </c>
      <c r="G97" s="67"/>
    </row>
    <row r="98" spans="1:7">
      <c r="A98" s="171"/>
      <c r="B98" s="172"/>
      <c r="C98" s="173"/>
      <c r="D98" s="174"/>
      <c r="E98" s="416"/>
      <c r="F98" s="175"/>
      <c r="G98" s="67"/>
    </row>
    <row r="99" spans="1:7">
      <c r="A99" s="171" t="s">
        <v>832</v>
      </c>
      <c r="B99" s="172" t="s">
        <v>1221</v>
      </c>
      <c r="C99" s="173" t="s">
        <v>94</v>
      </c>
      <c r="D99" s="182">
        <v>800</v>
      </c>
      <c r="E99" s="416"/>
      <c r="F99" s="175">
        <f>D99*E99</f>
        <v>0</v>
      </c>
      <c r="G99" s="67"/>
    </row>
    <row r="100" spans="1:7">
      <c r="A100" s="171"/>
      <c r="B100" s="172"/>
      <c r="C100" s="173"/>
      <c r="D100" s="174"/>
      <c r="E100" s="416"/>
      <c r="F100" s="175"/>
      <c r="G100" s="67"/>
    </row>
    <row r="101" spans="1:7">
      <c r="A101" s="171"/>
      <c r="B101" s="172"/>
      <c r="C101" s="173"/>
      <c r="D101" s="174"/>
      <c r="E101" s="416"/>
      <c r="F101" s="175"/>
      <c r="G101" s="67"/>
    </row>
    <row r="102" spans="1:7" ht="153">
      <c r="A102" s="171" t="s">
        <v>833</v>
      </c>
      <c r="B102" s="172" t="s">
        <v>1222</v>
      </c>
      <c r="C102" s="173" t="s">
        <v>8</v>
      </c>
      <c r="D102" s="174">
        <v>1</v>
      </c>
      <c r="E102" s="416"/>
      <c r="F102" s="175">
        <f>D102*E102</f>
        <v>0</v>
      </c>
      <c r="G102" s="67"/>
    </row>
    <row r="103" spans="1:7">
      <c r="A103" s="171"/>
      <c r="B103" s="172"/>
      <c r="C103" s="173"/>
      <c r="D103" s="174"/>
      <c r="E103" s="416"/>
      <c r="F103" s="175"/>
      <c r="G103" s="67"/>
    </row>
    <row r="104" spans="1:7" ht="63.75">
      <c r="A104" s="171" t="s">
        <v>834</v>
      </c>
      <c r="B104" s="172" t="s">
        <v>1223</v>
      </c>
      <c r="C104" s="173" t="s">
        <v>8</v>
      </c>
      <c r="D104" s="174">
        <v>14</v>
      </c>
      <c r="E104" s="416"/>
      <c r="F104" s="175">
        <f>D104*E104</f>
        <v>0</v>
      </c>
      <c r="G104" s="67"/>
    </row>
    <row r="105" spans="1:7">
      <c r="A105" s="171"/>
      <c r="B105" s="172"/>
      <c r="C105" s="173"/>
      <c r="D105" s="174"/>
      <c r="E105" s="416"/>
      <c r="F105" s="175"/>
      <c r="G105" s="67"/>
    </row>
    <row r="106" spans="1:7" ht="63.75">
      <c r="A106" s="171" t="s">
        <v>835</v>
      </c>
      <c r="B106" s="183" t="s">
        <v>1224</v>
      </c>
      <c r="C106" s="173" t="s">
        <v>8</v>
      </c>
      <c r="D106" s="174">
        <v>1</v>
      </c>
      <c r="E106" s="416"/>
      <c r="F106" s="175">
        <f>D106*E106</f>
        <v>0</v>
      </c>
      <c r="G106" s="67"/>
    </row>
    <row r="107" spans="1:7" ht="38.25">
      <c r="A107" s="171" t="s">
        <v>836</v>
      </c>
      <c r="B107" s="183" t="s">
        <v>1225</v>
      </c>
      <c r="C107" s="173" t="s">
        <v>8</v>
      </c>
      <c r="D107" s="174">
        <v>1</v>
      </c>
      <c r="E107" s="416"/>
      <c r="F107" s="175">
        <f>D107*E107</f>
        <v>0</v>
      </c>
      <c r="G107" s="67"/>
    </row>
    <row r="108" spans="1:7">
      <c r="A108" s="184"/>
      <c r="B108" s="183"/>
      <c r="C108" s="173"/>
      <c r="D108" s="174"/>
      <c r="E108" s="416"/>
      <c r="F108" s="175"/>
      <c r="G108" s="67"/>
    </row>
    <row r="109" spans="1:7" ht="25.5">
      <c r="A109" s="171" t="s">
        <v>837</v>
      </c>
      <c r="B109" s="183" t="s">
        <v>1226</v>
      </c>
      <c r="C109" s="173" t="s">
        <v>77</v>
      </c>
      <c r="D109" s="174">
        <v>1</v>
      </c>
      <c r="E109" s="416"/>
      <c r="F109" s="175">
        <f>D109*E109</f>
        <v>0</v>
      </c>
      <c r="G109" s="67"/>
    </row>
    <row r="110" spans="1:7">
      <c r="A110" s="184"/>
      <c r="B110" s="183"/>
      <c r="C110" s="173"/>
      <c r="D110" s="174"/>
      <c r="E110" s="416"/>
      <c r="F110" s="175"/>
      <c r="G110" s="67"/>
    </row>
    <row r="111" spans="1:7" ht="38.25">
      <c r="A111" s="171" t="s">
        <v>838</v>
      </c>
      <c r="B111" s="183" t="s">
        <v>1227</v>
      </c>
      <c r="C111" s="173" t="s">
        <v>77</v>
      </c>
      <c r="D111" s="174">
        <v>1</v>
      </c>
      <c r="E111" s="416"/>
      <c r="F111" s="175">
        <f>D111*E111</f>
        <v>0</v>
      </c>
      <c r="G111" s="67"/>
    </row>
    <row r="112" spans="1:7">
      <c r="A112" s="171"/>
      <c r="B112" s="183"/>
      <c r="C112" s="173"/>
      <c r="D112" s="174"/>
      <c r="E112" s="174"/>
      <c r="F112" s="175"/>
      <c r="G112" s="67"/>
    </row>
    <row r="113" spans="1:7">
      <c r="A113" s="703" t="s">
        <v>31</v>
      </c>
      <c r="B113" s="703"/>
      <c r="C113" s="703"/>
      <c r="D113" s="703"/>
      <c r="E113" s="703"/>
      <c r="F113" s="703"/>
      <c r="G113" s="67"/>
    </row>
    <row r="114" spans="1:7">
      <c r="A114" s="184"/>
      <c r="B114" s="185"/>
      <c r="C114" s="186"/>
      <c r="D114" s="187"/>
      <c r="E114" s="188"/>
      <c r="F114" s="189"/>
      <c r="G114" s="67"/>
    </row>
    <row r="115" spans="1:7" ht="204.75" customHeight="1">
      <c r="A115" s="171" t="s">
        <v>839</v>
      </c>
      <c r="B115" s="172" t="s">
        <v>1228</v>
      </c>
      <c r="C115" s="173" t="s">
        <v>1151</v>
      </c>
      <c r="D115" s="174">
        <v>1</v>
      </c>
      <c r="E115" s="416"/>
      <c r="F115" s="175">
        <f>D115*E115</f>
        <v>0</v>
      </c>
      <c r="G115" s="67"/>
    </row>
    <row r="116" spans="1:7">
      <c r="A116" s="171"/>
      <c r="B116" s="172"/>
      <c r="C116" s="173"/>
      <c r="D116" s="174"/>
      <c r="E116" s="174"/>
      <c r="F116" s="175"/>
      <c r="G116" s="67"/>
    </row>
    <row r="117" spans="1:7" ht="216.75">
      <c r="A117" s="171" t="s">
        <v>1229</v>
      </c>
      <c r="B117" s="172" t="s">
        <v>1230</v>
      </c>
      <c r="C117" s="173" t="s">
        <v>1151</v>
      </c>
      <c r="D117" s="174">
        <v>1</v>
      </c>
      <c r="E117" s="416"/>
      <c r="F117" s="175">
        <f>D117*E117</f>
        <v>0</v>
      </c>
      <c r="G117" s="67"/>
    </row>
    <row r="118" spans="1:7">
      <c r="A118" s="171"/>
      <c r="B118" s="172"/>
      <c r="C118" s="173"/>
      <c r="D118" s="174"/>
      <c r="E118" s="174"/>
      <c r="F118" s="175"/>
      <c r="G118" s="67"/>
    </row>
    <row r="119" spans="1:7">
      <c r="A119" s="184"/>
      <c r="B119" s="172"/>
      <c r="C119" s="173"/>
      <c r="D119" s="174"/>
      <c r="E119" s="174"/>
      <c r="F119" s="175"/>
      <c r="G119" s="67"/>
    </row>
    <row r="120" spans="1:7">
      <c r="A120" s="184"/>
      <c r="B120" s="183"/>
      <c r="C120" s="173"/>
      <c r="D120" s="174"/>
      <c r="E120" s="174"/>
      <c r="F120" s="175"/>
      <c r="G120" s="67"/>
    </row>
    <row r="121" spans="1:7">
      <c r="A121" s="190"/>
      <c r="B121" s="191"/>
      <c r="C121" s="192"/>
      <c r="D121" s="193" t="s">
        <v>1231</v>
      </c>
      <c r="E121" s="194"/>
      <c r="F121" s="195">
        <f>SUM(F34:F120)</f>
        <v>0</v>
      </c>
      <c r="G121" s="67"/>
    </row>
    <row r="122" spans="1:7" ht="15.75" customHeight="1">
      <c r="A122" s="703"/>
      <c r="B122" s="703"/>
      <c r="C122" s="703"/>
      <c r="D122" s="703"/>
      <c r="E122" s="703"/>
      <c r="F122" s="703"/>
      <c r="G122" s="67"/>
    </row>
    <row r="123" spans="1:7">
      <c r="B123" s="168"/>
      <c r="C123" s="168"/>
      <c r="D123" s="168"/>
    </row>
  </sheetData>
  <sheetProtection algorithmName="SHA-512" hashValue="Q1/a7zhwXmY7cOLtMrITuJ13Fvx6d9UeVLi8CWI5muj4GzLr2WruFpbgy1mteGrImLjWfEgYjnt0jh5qyCpZMA==" saltValue="rWbrL2/PLgly9KVp2/v0wQ==" spinCount="100000" sheet="1" objects="1" scenarios="1" selectLockedCells="1"/>
  <mergeCells count="3">
    <mergeCell ref="D1:F1"/>
    <mergeCell ref="A113:F113"/>
    <mergeCell ref="A122:F122"/>
  </mergeCells>
  <pageMargins left="0.70866141732283472" right="0.70866141732283472" top="0.74803149606299213" bottom="0.74803149606299213" header="0.31496062992125984" footer="0.31496062992125984"/>
  <pageSetup paperSize="9" orientation="portrait" verticalDpi="4294967293"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12</vt:i4>
      </vt:variant>
      <vt:variant>
        <vt:lpstr>Imenovani rasponi</vt:lpstr>
      </vt:variant>
      <vt:variant>
        <vt:i4>9</vt:i4>
      </vt:variant>
    </vt:vector>
  </HeadingPairs>
  <TitlesOfParts>
    <vt:vector size="21" baseType="lpstr">
      <vt:lpstr>Naslovna</vt:lpstr>
      <vt:lpstr>Opći uvjeti</vt:lpstr>
      <vt:lpstr>Sveukupna rekapitulacija</vt:lpstr>
      <vt:lpstr>Rekapitulacija građ.-obrtnički</vt:lpstr>
      <vt:lpstr>Obračun građ.-obrtnički</vt:lpstr>
      <vt:lpstr>0.NASLOVNA</vt:lpstr>
      <vt:lpstr>1. PLIN</vt:lpstr>
      <vt:lpstr>2. GRIJANJE  </vt:lpstr>
      <vt:lpstr>3.DIZALICA TOPLINE</vt:lpstr>
      <vt:lpstr>4.VENTILACIJA</vt:lpstr>
      <vt:lpstr>REKAPITULACIJA</vt:lpstr>
      <vt:lpstr>Elektroinstalacije</vt:lpstr>
      <vt:lpstr>'1. PLIN'!Ispis_naslova</vt:lpstr>
      <vt:lpstr>Elektroinstalacije!Ispis_naslova</vt:lpstr>
      <vt:lpstr>'Obračun građ.-obrtnički'!Ispis_naslova</vt:lpstr>
      <vt:lpstr>'0.NASLOVNA'!Podrucje_ispisa</vt:lpstr>
      <vt:lpstr>Elektroinstalacije!Podrucje_ispisa</vt:lpstr>
      <vt:lpstr>Naslovna!Podrucje_ispisa</vt:lpstr>
      <vt:lpstr>'Opći uvjeti'!Podrucje_ispisa</vt:lpstr>
      <vt:lpstr>'Rekapitulacija građ.-obrtnički'!Podrucje_ispisa</vt:lpstr>
      <vt:lpstr>'Sveukupna rekapitulacija'!Podrucje_ispisa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Akustik</dc:creator>
  <cp:lastModifiedBy>Mara Tomić</cp:lastModifiedBy>
  <cp:lastPrinted>2021-03-18T07:57:58Z</cp:lastPrinted>
  <dcterms:created xsi:type="dcterms:W3CDTF">2006-08-07T06:01:52Z</dcterms:created>
  <dcterms:modified xsi:type="dcterms:W3CDTF">2021-04-22T06:50:27Z</dcterms:modified>
</cp:coreProperties>
</file>